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480" windowHeight="4905"/>
  </bookViews>
  <sheets>
    <sheet name="Arkusz1" sheetId="1" r:id="rId1"/>
    <sheet name="Arkusz2" sheetId="2" r:id="rId2"/>
    <sheet name="Arkusz3" sheetId="3" r:id="rId3"/>
    <sheet name="Arkusz4" sheetId="4" r:id="rId4"/>
  </sheets>
  <calcPr calcId="125725"/>
</workbook>
</file>

<file path=xl/calcChain.xml><?xml version="1.0" encoding="utf-8"?>
<calcChain xmlns="http://schemas.openxmlformats.org/spreadsheetml/2006/main">
  <c r="Q127" i="1"/>
  <c r="P127"/>
  <c r="O127"/>
  <c r="N127"/>
  <c r="M127"/>
  <c r="L127"/>
  <c r="K127"/>
  <c r="J127"/>
  <c r="I127"/>
  <c r="H127"/>
  <c r="G127"/>
  <c r="F127"/>
  <c r="E130"/>
  <c r="E128"/>
  <c r="E129"/>
  <c r="F15"/>
  <c r="E15" s="1"/>
  <c r="G15"/>
  <c r="E16"/>
  <c r="E17"/>
  <c r="E18"/>
  <c r="F23"/>
  <c r="G23"/>
  <c r="H23"/>
  <c r="I23"/>
  <c r="I10" s="1"/>
  <c r="J23"/>
  <c r="J10" s="1"/>
  <c r="K23"/>
  <c r="K10" s="1"/>
  <c r="L23"/>
  <c r="L10" s="1"/>
  <c r="M23"/>
  <c r="M10" s="1"/>
  <c r="N23"/>
  <c r="N10" s="1"/>
  <c r="O23"/>
  <c r="O10" s="1"/>
  <c r="P23"/>
  <c r="P10" s="1"/>
  <c r="Q23"/>
  <c r="Q10" s="1"/>
  <c r="E24"/>
  <c r="E25"/>
  <c r="E26"/>
  <c r="F31"/>
  <c r="G31"/>
  <c r="E31" s="1"/>
  <c r="E32"/>
  <c r="E33"/>
  <c r="E34"/>
  <c r="F41"/>
  <c r="E41" s="1"/>
  <c r="G41"/>
  <c r="E42"/>
  <c r="E43"/>
  <c r="E44"/>
  <c r="E45"/>
  <c r="F50"/>
  <c r="G50"/>
  <c r="E51"/>
  <c r="E52"/>
  <c r="E53"/>
  <c r="E54"/>
  <c r="F59"/>
  <c r="E59" s="1"/>
  <c r="G59"/>
  <c r="I59"/>
  <c r="H59" s="1"/>
  <c r="H10" s="1"/>
  <c r="E60"/>
  <c r="E61"/>
  <c r="I61"/>
  <c r="E62"/>
  <c r="F80"/>
  <c r="G80"/>
  <c r="E81"/>
  <c r="E82"/>
  <c r="E83"/>
  <c r="E84"/>
  <c r="F89"/>
  <c r="G89"/>
  <c r="E90"/>
  <c r="E91"/>
  <c r="E92"/>
  <c r="F99"/>
  <c r="G99"/>
  <c r="E100"/>
  <c r="E101"/>
  <c r="E102"/>
  <c r="F108"/>
  <c r="F94" s="1"/>
  <c r="F131" s="1"/>
  <c r="G108"/>
  <c r="H108"/>
  <c r="I108"/>
  <c r="I94" s="1"/>
  <c r="J108"/>
  <c r="K108"/>
  <c r="K94" s="1"/>
  <c r="L108"/>
  <c r="L94" s="1"/>
  <c r="M108"/>
  <c r="M94" s="1"/>
  <c r="M131" s="1"/>
  <c r="N108"/>
  <c r="N94" s="1"/>
  <c r="N131" s="1"/>
  <c r="O108"/>
  <c r="O94" s="1"/>
  <c r="P108"/>
  <c r="Q108"/>
  <c r="Q94" s="1"/>
  <c r="Q131" s="1"/>
  <c r="E109"/>
  <c r="E110"/>
  <c r="Q13" i="2"/>
  <c r="M13"/>
  <c r="M117"/>
  <c r="E14"/>
  <c r="E15"/>
  <c r="G22"/>
  <c r="H22"/>
  <c r="I22"/>
  <c r="R22"/>
  <c r="E25"/>
  <c r="E26"/>
  <c r="E31"/>
  <c r="E34"/>
  <c r="E35"/>
  <c r="E42"/>
  <c r="E43"/>
  <c r="E44"/>
  <c r="E51"/>
  <c r="E52"/>
  <c r="E53"/>
  <c r="E61"/>
  <c r="E70"/>
  <c r="E71"/>
  <c r="E89"/>
  <c r="E94"/>
  <c r="E96"/>
  <c r="E97"/>
  <c r="E98"/>
  <c r="E112"/>
  <c r="E117"/>
  <c r="F117"/>
  <c r="G117"/>
  <c r="H117"/>
  <c r="I117"/>
  <c r="J117"/>
  <c r="K117"/>
  <c r="L117"/>
  <c r="N117"/>
  <c r="O117"/>
  <c r="P117"/>
  <c r="Q117"/>
  <c r="G94" i="1"/>
  <c r="G131" s="1"/>
  <c r="E99"/>
  <c r="E50"/>
  <c r="E89"/>
  <c r="F10"/>
  <c r="E80"/>
  <c r="G10"/>
  <c r="O131" l="1"/>
  <c r="E108"/>
  <c r="P94"/>
  <c r="P131" s="1"/>
  <c r="J94"/>
  <c r="H94"/>
  <c r="E23"/>
  <c r="I131"/>
  <c r="E10"/>
  <c r="L131"/>
  <c r="K131"/>
  <c r="J131"/>
  <c r="H131"/>
  <c r="E127"/>
  <c r="E94" s="1"/>
  <c r="E131" s="1"/>
</calcChain>
</file>

<file path=xl/comments1.xml><?xml version="1.0" encoding="utf-8"?>
<comments xmlns="http://schemas.openxmlformats.org/spreadsheetml/2006/main">
  <authors>
    <author/>
  </authors>
  <commentList>
    <comment ref="A11" authorId="0">
      <text>
        <r>
          <rPr>
            <b/>
            <sz val="8"/>
            <color indexed="8"/>
            <rFont val="Times New Roman"/>
            <family val="1"/>
            <charset val="238"/>
          </rPr>
          <t xml:space="preserve"> :
</t>
        </r>
      </text>
    </comment>
  </commentList>
</comments>
</file>

<file path=xl/sharedStrings.xml><?xml version="1.0" encoding="utf-8"?>
<sst xmlns="http://schemas.openxmlformats.org/spreadsheetml/2006/main" count="402" uniqueCount="111">
  <si>
    <t>Wydatki* na programy i projekty realizowane ze środków pochodzących z funduszy strukturalnych i Funduszu Spójności</t>
  </si>
  <si>
    <t>Lp.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</si>
  <si>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</si>
  <si>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</si>
  <si>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</si>
  <si>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</si>
  <si>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w tym:</t>
  </si>
  <si>
    <t>Planowane wydatki</t>
  </si>
  <si>
    <t>Środki
z budżetu krajowego</t>
  </si>
  <si>
    <t>Środki
z budżetu UE</t>
  </si>
  <si>
    <t>2009 r.</t>
  </si>
  <si>
    <t>Wydatki razem (9+13)</t>
  </si>
  <si>
    <t>z tego: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</si>
  <si>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</si>
  <si>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</si>
  <si>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</si>
  <si>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</si>
  <si>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</si>
  <si>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</si>
  <si>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</si>
  <si>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</si>
  <si>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</si>
  <si>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</si>
  <si>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</si>
  <si>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>x</t>
  </si>
  <si>
    <t>1.1</t>
  </si>
  <si>
    <t>Program:</t>
  </si>
  <si>
    <t>Regionalny Program Operacyjny Warmia i Mazury</t>
  </si>
  <si>
    <t>Priorytet:</t>
  </si>
  <si>
    <t>Oś Priorytetowa- Infrastruktura transportowa regionalna i lokalna</t>
  </si>
  <si>
    <t>Działanie:</t>
  </si>
  <si>
    <t>Nazwa projektu:</t>
  </si>
  <si>
    <t>Ulica Turystyczna - Infrastruktura drogowa</t>
  </si>
  <si>
    <t>Razem wydatki:</t>
  </si>
  <si>
    <t>z tego: 2008 r.</t>
  </si>
  <si>
    <t xml:space="preserve"> Dz.600</t>
  </si>
  <si>
    <t>600 16</t>
  </si>
  <si>
    <t>2010 r.</t>
  </si>
  <si>
    <t>2011 r</t>
  </si>
  <si>
    <t>1.2</t>
  </si>
  <si>
    <t>Regionalny Program Operacyjny Warmia i Mazury 2007-2013</t>
  </si>
  <si>
    <t>Przebudowa i modernizacja infrastruktury technicznej i drogowej przy nabrzeżu jeziora Drwęckiego</t>
  </si>
  <si>
    <t xml:space="preserve"> Dz.630</t>
  </si>
  <si>
    <t>2011 r.</t>
  </si>
  <si>
    <t>1.3</t>
  </si>
  <si>
    <t>Oś Priorytetowa-Turystyka</t>
  </si>
  <si>
    <t xml:space="preserve">Dz.630  </t>
  </si>
  <si>
    <t>1.4</t>
  </si>
  <si>
    <t>Dz.630</t>
  </si>
  <si>
    <t>2012 r.</t>
  </si>
  <si>
    <t>1.5</t>
  </si>
  <si>
    <t>Zwiększenie oferty turystycznej Żeglugi Ostródzko - Elbląskiej</t>
  </si>
  <si>
    <t>1.6</t>
  </si>
  <si>
    <t>Przebudowa kompleksu sportowo - rekreacyjnego przy ul. 3-go Maja w Ostródzie</t>
  </si>
  <si>
    <t>1.7</t>
  </si>
  <si>
    <t>Oś Priorytetowa -Rozwój, restrukturyzacja i rewitalizacja miast</t>
  </si>
  <si>
    <t>Rewitalizacja zabytkowego budynku dworcowego</t>
  </si>
  <si>
    <t>Dz.900</t>
  </si>
  <si>
    <t>1.8</t>
  </si>
  <si>
    <t>Rewaloryzacja i kontynuacja rewitalizacji zamku krzyżackiego w Ostródzie</t>
  </si>
  <si>
    <t>Dz.921</t>
  </si>
  <si>
    <t>Ogółem (1+2)</t>
  </si>
  <si>
    <t>* wydatki obejmują wydatki bieżące i majątkowe (dotyczące inwestycji rocznych i ujętych w wieloletnim programie inwestycyjnym)</t>
  </si>
  <si>
    <t>** środki własne jst, współfinansowanie z budżetu państwa oraz inne</t>
  </si>
  <si>
    <t>2008 r.</t>
  </si>
  <si>
    <t xml:space="preserve">Zintegrowany Program Operacyjny Rozwoju Regionalnego, </t>
  </si>
  <si>
    <t>Priorytet 1.4- Turystyka</t>
  </si>
  <si>
    <t>Zagospodarowanie turystyczne nabrzeża jeziora Drwęckiego-I etap Budowa kompleksu sportowo-rekreacyjnego</t>
  </si>
  <si>
    <t>po 2011 r.</t>
  </si>
  <si>
    <t>Zagospodarowanie turystyczne nabrzeża jeziora Drwęckiego-II etap (ścieżki rowerowe, umocnienie linii brzegowej, parking)</t>
  </si>
  <si>
    <t>Zagospodarowanie turystyczne nabrzeża jeziora Drwęckiego-III etap (amfiteatr)</t>
  </si>
  <si>
    <t>Zagospodarowanie turystyczne nabrzeża jeziora Drwęckiego-IV etap (stanica wodna, umocnienie linii brzegowej, ścieżki rowerowe)</t>
  </si>
  <si>
    <t>Zagospodarowanie turystyczne nabrzeża jeziora Drwęckiego-V etap (fontanna, zaplecze sanitarne, żeglarstwo lodowe)</t>
  </si>
  <si>
    <t>o</t>
  </si>
  <si>
    <t>Rewitalizacja infrastruktury technicznej na terenie "Białych Koszar" w Ostródzie</t>
  </si>
  <si>
    <t>1.9</t>
  </si>
  <si>
    <t>1.10</t>
  </si>
  <si>
    <t>po 2011 r</t>
  </si>
  <si>
    <t>1.11</t>
  </si>
  <si>
    <t>z tego: 2009 r.</t>
  </si>
  <si>
    <t xml:space="preserve"> 2012 r.</t>
  </si>
  <si>
    <t xml:space="preserve">Ogółem </t>
  </si>
  <si>
    <t>z tego: 2008-2009 r.</t>
  </si>
  <si>
    <t>z tego:2008-2009 r.</t>
  </si>
  <si>
    <t>z tego: 2007-2009 r.</t>
  </si>
  <si>
    <t>z tego:2007-2009 r.</t>
  </si>
  <si>
    <t xml:space="preserve">Zagospodarowanie turystyczne nabrzeża jeziora Drwęckiego-III etap </t>
  </si>
  <si>
    <t xml:space="preserve">Zagospodarowanie turystyczne nabrzeża jeziora Drwęckiego-II etap </t>
  </si>
  <si>
    <t>Wydatki bieżące razem:</t>
  </si>
  <si>
    <t>2.1</t>
  </si>
  <si>
    <t>Promocja województwa i jego oferty turystycznej</t>
  </si>
  <si>
    <t>Promocja turystyczna Kanału Elbląskiego wraz z opracowaniem wachlarza ofert turystycznychz nim związanych</t>
  </si>
  <si>
    <t>Dz. 630</t>
  </si>
  <si>
    <t>Rewitalizacja budynku dworca w Ostródzie</t>
  </si>
  <si>
    <t>Rewitalizacja infrastruktury technicznej na terenie Białych Koszar</t>
  </si>
  <si>
    <t>2.2</t>
  </si>
  <si>
    <t>Program Operacyjny Kapitał Ludzki 2007 - 2013</t>
  </si>
  <si>
    <t>VII Promocja integracji społecznej</t>
  </si>
  <si>
    <t>Wsparcie na starcie - program aktywizacji podopiecznych MOPS Ostróda</t>
  </si>
  <si>
    <t>7.1 Rozwój i upowszechnianie aktywnej integracji</t>
  </si>
  <si>
    <t>Dz. 853</t>
  </si>
  <si>
    <t>Modernizacja i rozbudowa regionalnego systemu informacji turystycznej</t>
  </si>
  <si>
    <t>z tego: 2010</t>
  </si>
  <si>
    <t>2.3</t>
  </si>
  <si>
    <t>Oś Priorytetowa-Przedsiębiorczość</t>
  </si>
  <si>
    <t>1.3 Wspieranie wytwarzania i promocji produktów regionalnych</t>
  </si>
  <si>
    <t>"Ostróda 2012" kreacja i promocja nowej marki regionu</t>
  </si>
  <si>
    <t>2.4</t>
  </si>
  <si>
    <t>Dz. 750</t>
  </si>
  <si>
    <t>z tego: 2010 r.</t>
  </si>
  <si>
    <t>Załącznik nr 4 do uchwały nr LVI/315/2010 z dnia 20 lipca 2010 Rady Miejskiej w Ostródzie</t>
  </si>
</sst>
</file>

<file path=xl/styles.xml><?xml version="1.0" encoding="utf-8"?>
<styleSheet xmlns="http://schemas.openxmlformats.org/spreadsheetml/2006/main">
  <fonts count="26"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0"/>
      <name val="Arial CE"/>
      <family val="2"/>
      <charset val="238"/>
    </font>
    <font>
      <sz val="11"/>
      <name val="Arial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8"/>
      <name val="Arial"/>
      <family val="2"/>
      <charset val="238"/>
    </font>
    <font>
      <b/>
      <sz val="10"/>
      <name val="Arial CE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b/>
      <sz val="8"/>
      <color indexed="8"/>
      <name val="Times New Roman"/>
      <family val="1"/>
      <charset val="238"/>
    </font>
    <font>
      <sz val="10"/>
      <name val="Arial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4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4" borderId="0" applyNumberFormat="0" applyBorder="0" applyAlignment="0" applyProtection="0"/>
    <xf numFmtId="0" fontId="6" fillId="0" borderId="3" applyNumberFormat="0" applyFill="0" applyAlignment="0" applyProtection="0"/>
    <xf numFmtId="0" fontId="7" fillId="21" borderId="4" applyNumberFormat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12" fillId="0" borderId="0"/>
    <xf numFmtId="0" fontId="13" fillId="0" borderId="0"/>
    <xf numFmtId="0" fontId="14" fillId="20" borderId="1" applyNumberFormat="0" applyAlignment="0" applyProtection="0"/>
    <xf numFmtId="0" fontId="15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5" fillId="23" borderId="9" applyNumberFormat="0" applyAlignment="0" applyProtection="0"/>
    <xf numFmtId="0" fontId="19" fillId="3" borderId="0" applyNumberFormat="0" applyBorder="0" applyAlignment="0" applyProtection="0"/>
  </cellStyleXfs>
  <cellXfs count="143">
    <xf numFmtId="0" fontId="0" fillId="0" borderId="0" xfId="0"/>
    <xf numFmtId="0" fontId="12" fillId="0" borderId="0" xfId="35"/>
    <xf numFmtId="0" fontId="21" fillId="0" borderId="0" xfId="35" applyFont="1"/>
    <xf numFmtId="0" fontId="22" fillId="20" borderId="10" xfId="36" applyFont="1" applyFill="1" applyBorder="1" applyAlignment="1">
      <alignment horizontal="center" vertical="center" wrapText="1"/>
    </xf>
    <xf numFmtId="0" fontId="23" fillId="0" borderId="10" xfId="36" applyFont="1" applyBorder="1" applyAlignment="1">
      <alignment horizontal="center" vertical="center"/>
    </xf>
    <xf numFmtId="0" fontId="22" fillId="0" borderId="11" xfId="36" applyFont="1" applyBorder="1" applyAlignment="1">
      <alignment horizontal="center"/>
    </xf>
    <xf numFmtId="0" fontId="22" fillId="0" borderId="12" xfId="36" applyFont="1" applyBorder="1" applyAlignment="1">
      <alignment wrapText="1"/>
    </xf>
    <xf numFmtId="3" fontId="22" fillId="0" borderId="10" xfId="36" applyNumberFormat="1" applyFont="1" applyBorder="1"/>
    <xf numFmtId="0" fontId="20" fillId="0" borderId="10" xfId="36" applyFont="1" applyBorder="1"/>
    <xf numFmtId="3" fontId="20" fillId="0" borderId="10" xfId="36" applyNumberFormat="1" applyFont="1" applyBorder="1"/>
    <xf numFmtId="3" fontId="20" fillId="0" borderId="10" xfId="0" applyNumberFormat="1" applyFont="1" applyBorder="1"/>
    <xf numFmtId="3" fontId="0" fillId="0" borderId="0" xfId="0" applyNumberFormat="1"/>
    <xf numFmtId="3" fontId="20" fillId="0" borderId="10" xfId="36" applyNumberFormat="1" applyFont="1" applyBorder="1" applyAlignment="1"/>
    <xf numFmtId="3" fontId="20" fillId="0" borderId="13" xfId="36" applyNumberFormat="1" applyFont="1" applyBorder="1" applyAlignment="1"/>
    <xf numFmtId="3" fontId="0" fillId="0" borderId="14" xfId="36" applyNumberFormat="1" applyFont="1" applyBorder="1"/>
    <xf numFmtId="3" fontId="0" fillId="0" borderId="10" xfId="36" applyNumberFormat="1" applyFont="1" applyBorder="1"/>
    <xf numFmtId="3" fontId="20" fillId="0" borderId="15" xfId="36" applyNumberFormat="1" applyFont="1" applyBorder="1"/>
    <xf numFmtId="0" fontId="0" fillId="0" borderId="16" xfId="0" applyBorder="1"/>
    <xf numFmtId="3" fontId="20" fillId="0" borderId="0" xfId="36" applyNumberFormat="1" applyFont="1" applyBorder="1" applyAlignment="1"/>
    <xf numFmtId="3" fontId="20" fillId="0" borderId="17" xfId="36" applyNumberFormat="1" applyFont="1" applyBorder="1" applyAlignment="1"/>
    <xf numFmtId="3" fontId="20" fillId="0" borderId="0" xfId="36" applyNumberFormat="1" applyFont="1" applyBorder="1" applyAlignment="1">
      <alignment horizontal="center"/>
    </xf>
    <xf numFmtId="3" fontId="20" fillId="0" borderId="0" xfId="36" applyNumberFormat="1" applyFont="1" applyBorder="1"/>
    <xf numFmtId="3" fontId="0" fillId="0" borderId="18" xfId="36" applyNumberFormat="1" applyFont="1" applyBorder="1" applyAlignment="1"/>
    <xf numFmtId="0" fontId="20" fillId="0" borderId="19" xfId="36" applyFont="1" applyBorder="1"/>
    <xf numFmtId="3" fontId="0" fillId="0" borderId="16" xfId="36" applyNumberFormat="1" applyFont="1" applyBorder="1" applyAlignment="1"/>
    <xf numFmtId="0" fontId="20" fillId="0" borderId="20" xfId="36" applyFont="1" applyBorder="1" applyAlignment="1">
      <alignment horizontal="center" vertical="center"/>
    </xf>
    <xf numFmtId="0" fontId="20" fillId="0" borderId="20" xfId="36" applyFont="1" applyBorder="1"/>
    <xf numFmtId="3" fontId="20" fillId="0" borderId="20" xfId="36" applyNumberFormat="1" applyFont="1" applyBorder="1" applyAlignment="1"/>
    <xf numFmtId="0" fontId="20" fillId="0" borderId="0" xfId="36" applyFont="1" applyBorder="1" applyAlignment="1">
      <alignment horizontal="center" vertical="center"/>
    </xf>
    <xf numFmtId="0" fontId="20" fillId="0" borderId="0" xfId="36" applyFont="1" applyBorder="1"/>
    <xf numFmtId="0" fontId="20" fillId="0" borderId="21" xfId="36" applyFont="1" applyBorder="1" applyAlignment="1">
      <alignment horizontal="center" vertical="center"/>
    </xf>
    <xf numFmtId="0" fontId="20" fillId="0" borderId="21" xfId="36" applyFont="1" applyBorder="1"/>
    <xf numFmtId="3" fontId="20" fillId="0" borderId="21" xfId="36" applyNumberFormat="1" applyFont="1" applyBorder="1" applyAlignment="1"/>
    <xf numFmtId="3" fontId="20" fillId="0" borderId="10" xfId="36" applyNumberFormat="1" applyFont="1" applyBorder="1" applyAlignment="1">
      <alignment horizontal="left"/>
    </xf>
    <xf numFmtId="4" fontId="22" fillId="0" borderId="10" xfId="36" applyNumberFormat="1" applyFont="1" applyBorder="1"/>
    <xf numFmtId="4" fontId="20" fillId="0" borderId="10" xfId="0" applyNumberFormat="1" applyFont="1" applyBorder="1"/>
    <xf numFmtId="4" fontId="20" fillId="0" borderId="10" xfId="36" applyNumberFormat="1" applyFont="1" applyBorder="1"/>
    <xf numFmtId="4" fontId="20" fillId="0" borderId="10" xfId="36" applyNumberFormat="1" applyFont="1" applyBorder="1" applyAlignment="1"/>
    <xf numFmtId="4" fontId="20" fillId="0" borderId="13" xfId="36" applyNumberFormat="1" applyFont="1" applyBorder="1" applyAlignment="1"/>
    <xf numFmtId="0" fontId="20" fillId="0" borderId="0" xfId="36" applyFont="1"/>
    <xf numFmtId="0" fontId="22" fillId="0" borderId="12" xfId="36" applyFont="1" applyBorder="1" applyAlignment="1">
      <alignment horizontal="center"/>
    </xf>
    <xf numFmtId="0" fontId="22" fillId="0" borderId="12" xfId="36" applyFont="1" applyBorder="1"/>
    <xf numFmtId="0" fontId="20" fillId="0" borderId="15" xfId="36" applyFont="1" applyBorder="1"/>
    <xf numFmtId="0" fontId="20" fillId="0" borderId="22" xfId="36" applyFont="1" applyBorder="1"/>
    <xf numFmtId="3" fontId="20" fillId="0" borderId="10" xfId="0" applyNumberFormat="1" applyFont="1" applyBorder="1" applyAlignment="1"/>
    <xf numFmtId="3" fontId="0" fillId="0" borderId="10" xfId="0" applyNumberFormat="1" applyBorder="1" applyAlignment="1"/>
    <xf numFmtId="0" fontId="20" fillId="0" borderId="23" xfId="36" applyFont="1" applyBorder="1"/>
    <xf numFmtId="3" fontId="20" fillId="0" borderId="24" xfId="36" applyNumberFormat="1" applyFont="1" applyBorder="1" applyAlignment="1"/>
    <xf numFmtId="3" fontId="20" fillId="0" borderId="25" xfId="36" applyNumberFormat="1" applyFont="1" applyBorder="1" applyAlignment="1"/>
    <xf numFmtId="3" fontId="20" fillId="0" borderId="11" xfId="36" applyNumberFormat="1" applyFont="1" applyBorder="1" applyAlignment="1"/>
    <xf numFmtId="3" fontId="20" fillId="0" borderId="11" xfId="36" applyNumberFormat="1" applyFont="1" applyBorder="1"/>
    <xf numFmtId="3" fontId="20" fillId="0" borderId="20" xfId="36" applyNumberFormat="1" applyFont="1" applyBorder="1" applyAlignment="1">
      <alignment horizontal="center"/>
    </xf>
    <xf numFmtId="3" fontId="20" fillId="0" borderId="20" xfId="36" applyNumberFormat="1" applyFont="1" applyBorder="1"/>
    <xf numFmtId="3" fontId="20" fillId="0" borderId="21" xfId="36" applyNumberFormat="1" applyFont="1" applyBorder="1" applyAlignment="1">
      <alignment horizontal="center"/>
    </xf>
    <xf numFmtId="3" fontId="20" fillId="0" borderId="21" xfId="36" applyNumberFormat="1" applyFont="1" applyBorder="1"/>
    <xf numFmtId="3" fontId="22" fillId="0" borderId="15" xfId="36" applyNumberFormat="1" applyFont="1" applyBorder="1"/>
    <xf numFmtId="3" fontId="20" fillId="0" borderId="22" xfId="36" applyNumberFormat="1" applyFont="1" applyBorder="1" applyAlignment="1"/>
    <xf numFmtId="3" fontId="20" fillId="0" borderId="23" xfId="36" applyNumberFormat="1" applyFont="1" applyBorder="1" applyAlignment="1"/>
    <xf numFmtId="3" fontId="20" fillId="0" borderId="22" xfId="36" applyNumberFormat="1" applyFont="1" applyBorder="1" applyAlignment="1">
      <alignment horizontal="left"/>
    </xf>
    <xf numFmtId="3" fontId="0" fillId="0" borderId="26" xfId="36" applyNumberFormat="1" applyFont="1" applyBorder="1" applyAlignment="1"/>
    <xf numFmtId="3" fontId="20" fillId="0" borderId="14" xfId="36" applyNumberFormat="1" applyFont="1" applyBorder="1"/>
    <xf numFmtId="3" fontId="20" fillId="0" borderId="19" xfId="36" applyNumberFormat="1" applyFont="1" applyBorder="1" applyAlignment="1"/>
    <xf numFmtId="3" fontId="20" fillId="0" borderId="27" xfId="36" applyNumberFormat="1" applyFont="1" applyBorder="1"/>
    <xf numFmtId="3" fontId="20" fillId="0" borderId="10" xfId="36" applyNumberFormat="1" applyFont="1" applyBorder="1" applyAlignment="1">
      <alignment horizontal="center"/>
    </xf>
    <xf numFmtId="0" fontId="20" fillId="0" borderId="10" xfId="36" applyFont="1" applyBorder="1" applyAlignment="1">
      <alignment horizontal="center" vertical="center"/>
    </xf>
    <xf numFmtId="3" fontId="20" fillId="0" borderId="11" xfId="36" applyNumberFormat="1" applyFont="1" applyBorder="1" applyAlignment="1">
      <alignment horizontal="center"/>
    </xf>
    <xf numFmtId="3" fontId="20" fillId="0" borderId="0" xfId="0" applyNumberFormat="1" applyFont="1"/>
    <xf numFmtId="3" fontId="20" fillId="0" borderId="28" xfId="0" applyNumberFormat="1" applyFont="1" applyBorder="1"/>
    <xf numFmtId="3" fontId="20" fillId="0" borderId="11" xfId="0" applyNumberFormat="1" applyFont="1" applyBorder="1"/>
    <xf numFmtId="0" fontId="20" fillId="0" borderId="28" xfId="36" applyFont="1" applyBorder="1"/>
    <xf numFmtId="3" fontId="20" fillId="0" borderId="28" xfId="36" applyNumberFormat="1" applyFont="1" applyBorder="1" applyAlignment="1">
      <alignment horizontal="center"/>
    </xf>
    <xf numFmtId="3" fontId="20" fillId="0" borderId="28" xfId="36" applyNumberFormat="1" applyFont="1" applyBorder="1" applyAlignment="1"/>
    <xf numFmtId="3" fontId="22" fillId="0" borderId="28" xfId="36" applyNumberFormat="1" applyFont="1" applyBorder="1"/>
    <xf numFmtId="3" fontId="20" fillId="0" borderId="28" xfId="36" applyNumberFormat="1" applyFont="1" applyBorder="1"/>
    <xf numFmtId="0" fontId="20" fillId="0" borderId="11" xfId="36" applyFont="1" applyBorder="1"/>
    <xf numFmtId="4" fontId="20" fillId="0" borderId="28" xfId="36" applyNumberFormat="1" applyFont="1" applyBorder="1"/>
    <xf numFmtId="4" fontId="20" fillId="0" borderId="29" xfId="36" applyNumberFormat="1" applyFont="1" applyBorder="1"/>
    <xf numFmtId="3" fontId="20" fillId="0" borderId="29" xfId="36" applyNumberFormat="1" applyFont="1" applyBorder="1"/>
    <xf numFmtId="3" fontId="20" fillId="0" borderId="29" xfId="36" applyNumberFormat="1" applyFont="1" applyBorder="1" applyAlignment="1"/>
    <xf numFmtId="0" fontId="0" fillId="0" borderId="0" xfId="0" applyBorder="1"/>
    <xf numFmtId="0" fontId="20" fillId="0" borderId="30" xfId="36" applyFont="1" applyBorder="1" applyAlignment="1">
      <alignment horizontal="center" vertical="center"/>
    </xf>
    <xf numFmtId="3" fontId="20" fillId="0" borderId="31" xfId="36" applyNumberFormat="1" applyFont="1" applyBorder="1" applyAlignment="1">
      <alignment horizontal="center"/>
    </xf>
    <xf numFmtId="0" fontId="20" fillId="0" borderId="32" xfId="36" applyFont="1" applyBorder="1"/>
    <xf numFmtId="0" fontId="20" fillId="0" borderId="33" xfId="36" applyFont="1" applyBorder="1"/>
    <xf numFmtId="0" fontId="0" fillId="0" borderId="28" xfId="0" applyBorder="1"/>
    <xf numFmtId="0" fontId="22" fillId="0" borderId="32" xfId="36" applyFont="1" applyBorder="1" applyAlignment="1">
      <alignment horizontal="center"/>
    </xf>
    <xf numFmtId="0" fontId="22" fillId="0" borderId="34" xfId="36" applyFont="1" applyBorder="1" applyAlignment="1">
      <alignment horizontal="center"/>
    </xf>
    <xf numFmtId="3" fontId="22" fillId="0" borderId="28" xfId="36" applyNumberFormat="1" applyFont="1" applyBorder="1" applyAlignment="1">
      <alignment horizontal="center"/>
    </xf>
    <xf numFmtId="3" fontId="25" fillId="0" borderId="35" xfId="36" applyNumberFormat="1" applyFont="1" applyBorder="1" applyAlignment="1">
      <alignment horizontal="center"/>
    </xf>
    <xf numFmtId="3" fontId="25" fillId="0" borderId="31" xfId="36" applyNumberFormat="1" applyFont="1" applyBorder="1" applyAlignment="1">
      <alignment horizontal="center"/>
    </xf>
    <xf numFmtId="3" fontId="25" fillId="0" borderId="36" xfId="36" applyNumberFormat="1" applyFont="1" applyBorder="1" applyAlignment="1">
      <alignment horizontal="center"/>
    </xf>
    <xf numFmtId="3" fontId="25" fillId="0" borderId="30" xfId="36" applyNumberFormat="1" applyFont="1" applyBorder="1" applyAlignment="1">
      <alignment horizontal="center"/>
    </xf>
    <xf numFmtId="3" fontId="25" fillId="0" borderId="0" xfId="36" applyNumberFormat="1" applyFont="1" applyBorder="1" applyAlignment="1">
      <alignment horizontal="center"/>
    </xf>
    <xf numFmtId="3" fontId="25" fillId="0" borderId="37" xfId="36" applyNumberFormat="1" applyFont="1" applyBorder="1" applyAlignment="1">
      <alignment horizontal="center"/>
    </xf>
    <xf numFmtId="3" fontId="25" fillId="0" borderId="38" xfId="36" applyNumberFormat="1" applyFont="1" applyBorder="1" applyAlignment="1">
      <alignment horizontal="center"/>
    </xf>
    <xf numFmtId="3" fontId="25" fillId="0" borderId="39" xfId="36" applyNumberFormat="1" applyFont="1" applyBorder="1" applyAlignment="1">
      <alignment horizontal="center"/>
    </xf>
    <xf numFmtId="3" fontId="25" fillId="0" borderId="40" xfId="36" applyNumberFormat="1" applyFont="1" applyBorder="1" applyAlignment="1">
      <alignment horizontal="center"/>
    </xf>
    <xf numFmtId="0" fontId="20" fillId="0" borderId="11" xfId="36" applyFont="1" applyBorder="1" applyAlignment="1">
      <alignment horizontal="center" vertical="center"/>
    </xf>
    <xf numFmtId="0" fontId="20" fillId="0" borderId="13" xfId="36" applyFont="1" applyBorder="1" applyAlignment="1">
      <alignment horizontal="center" vertical="center"/>
    </xf>
    <xf numFmtId="0" fontId="20" fillId="0" borderId="16" xfId="36" applyFont="1" applyBorder="1" applyAlignment="1">
      <alignment horizontal="center" vertical="center"/>
    </xf>
    <xf numFmtId="3" fontId="0" fillId="0" borderId="11" xfId="36" applyNumberFormat="1" applyFont="1" applyBorder="1" applyAlignment="1">
      <alignment horizontal="center"/>
    </xf>
    <xf numFmtId="3" fontId="0" fillId="0" borderId="0" xfId="36" applyNumberFormat="1" applyFont="1" applyBorder="1" applyAlignment="1">
      <alignment horizontal="center"/>
    </xf>
    <xf numFmtId="3" fontId="25" fillId="0" borderId="16" xfId="36" applyNumberFormat="1" applyFont="1" applyBorder="1" applyAlignment="1">
      <alignment horizontal="center"/>
    </xf>
    <xf numFmtId="3" fontId="25" fillId="0" borderId="17" xfId="36" applyNumberFormat="1" applyFont="1" applyBorder="1" applyAlignment="1">
      <alignment horizontal="center"/>
    </xf>
    <xf numFmtId="0" fontId="20" fillId="0" borderId="0" xfId="36" applyFont="1" applyBorder="1" applyAlignment="1">
      <alignment horizontal="right"/>
    </xf>
    <xf numFmtId="0" fontId="22" fillId="20" borderId="10" xfId="36" applyFont="1" applyFill="1" applyBorder="1" applyAlignment="1">
      <alignment horizontal="center" vertical="center"/>
    </xf>
    <xf numFmtId="0" fontId="22" fillId="20" borderId="10" xfId="36" applyFont="1" applyFill="1" applyBorder="1" applyAlignment="1">
      <alignment horizontal="center" vertical="center" wrapText="1"/>
    </xf>
    <xf numFmtId="0" fontId="22" fillId="0" borderId="10" xfId="36" applyFont="1" applyBorder="1" applyAlignment="1">
      <alignment horizontal="center"/>
    </xf>
    <xf numFmtId="3" fontId="0" fillId="0" borderId="13" xfId="36" applyNumberFormat="1" applyFont="1" applyBorder="1" applyAlignment="1">
      <alignment horizontal="center"/>
    </xf>
    <xf numFmtId="0" fontId="20" fillId="0" borderId="10" xfId="36" applyFont="1" applyBorder="1" applyAlignment="1">
      <alignment horizontal="center" vertical="center"/>
    </xf>
    <xf numFmtId="3" fontId="0" fillId="0" borderId="19" xfId="36" applyNumberFormat="1" applyFont="1" applyBorder="1" applyAlignment="1">
      <alignment horizontal="center"/>
    </xf>
    <xf numFmtId="3" fontId="20" fillId="0" borderId="10" xfId="36" applyNumberFormat="1" applyFont="1" applyBorder="1" applyAlignment="1">
      <alignment horizontal="center"/>
    </xf>
    <xf numFmtId="0" fontId="20" fillId="0" borderId="19" xfId="36" applyFont="1" applyBorder="1" applyAlignment="1">
      <alignment horizontal="center" vertical="center"/>
    </xf>
    <xf numFmtId="3" fontId="0" fillId="0" borderId="41" xfId="36" applyNumberFormat="1" applyFont="1" applyBorder="1" applyAlignment="1">
      <alignment horizontal="center" wrapText="1"/>
    </xf>
    <xf numFmtId="3" fontId="0" fillId="0" borderId="17" xfId="36" applyNumberFormat="1" applyFont="1" applyBorder="1" applyAlignment="1">
      <alignment horizontal="center"/>
    </xf>
    <xf numFmtId="3" fontId="20" fillId="0" borderId="11" xfId="36" applyNumberFormat="1" applyFont="1" applyBorder="1" applyAlignment="1">
      <alignment horizontal="center"/>
    </xf>
    <xf numFmtId="3" fontId="20" fillId="0" borderId="13" xfId="36" applyNumberFormat="1" applyFont="1" applyBorder="1" applyAlignment="1">
      <alignment horizontal="center"/>
    </xf>
    <xf numFmtId="3" fontId="25" fillId="0" borderId="18" xfId="36" applyNumberFormat="1" applyFont="1" applyBorder="1" applyAlignment="1">
      <alignment horizontal="center"/>
    </xf>
    <xf numFmtId="3" fontId="25" fillId="0" borderId="21" xfId="36" applyNumberFormat="1" applyFont="1" applyBorder="1" applyAlignment="1">
      <alignment horizontal="center"/>
    </xf>
    <xf numFmtId="3" fontId="25" fillId="0" borderId="41" xfId="36" applyNumberFormat="1" applyFont="1" applyBorder="1" applyAlignment="1">
      <alignment horizontal="center"/>
    </xf>
    <xf numFmtId="0" fontId="20" fillId="0" borderId="43" xfId="36" applyFont="1" applyBorder="1" applyAlignment="1">
      <alignment horizontal="center" vertical="center"/>
    </xf>
    <xf numFmtId="0" fontId="20" fillId="0" borderId="44" xfId="36" applyFont="1" applyBorder="1" applyAlignment="1">
      <alignment horizontal="center" vertical="center"/>
    </xf>
    <xf numFmtId="0" fontId="20" fillId="0" borderId="45" xfId="36" applyFont="1" applyBorder="1" applyAlignment="1">
      <alignment horizontal="center" vertical="center"/>
    </xf>
    <xf numFmtId="3" fontId="0" fillId="0" borderId="28" xfId="36" applyNumberFormat="1" applyFont="1" applyBorder="1" applyAlignment="1">
      <alignment horizontal="center"/>
    </xf>
    <xf numFmtId="3" fontId="25" fillId="0" borderId="28" xfId="36" applyNumberFormat="1" applyFont="1" applyBorder="1" applyAlignment="1">
      <alignment horizontal="center"/>
    </xf>
    <xf numFmtId="3" fontId="20" fillId="0" borderId="28" xfId="36" applyNumberFormat="1" applyFont="1" applyBorder="1" applyAlignment="1">
      <alignment horizontal="center"/>
    </xf>
    <xf numFmtId="3" fontId="20" fillId="0" borderId="42" xfId="36" applyNumberFormat="1" applyFont="1" applyBorder="1" applyAlignment="1">
      <alignment horizontal="center"/>
    </xf>
    <xf numFmtId="3" fontId="20" fillId="0" borderId="32" xfId="36" applyNumberFormat="1" applyFont="1" applyBorder="1" applyAlignment="1">
      <alignment horizontal="center"/>
    </xf>
    <xf numFmtId="0" fontId="22" fillId="0" borderId="12" xfId="36" applyFont="1" applyBorder="1" applyAlignment="1">
      <alignment horizontal="center"/>
    </xf>
    <xf numFmtId="0" fontId="20" fillId="0" borderId="15" xfId="36" applyFont="1" applyBorder="1" applyAlignment="1">
      <alignment horizontal="center" vertical="center"/>
    </xf>
    <xf numFmtId="0" fontId="0" fillId="0" borderId="22" xfId="36" applyFont="1" applyBorder="1" applyAlignment="1">
      <alignment horizontal="center" wrapText="1"/>
    </xf>
    <xf numFmtId="0" fontId="0" fillId="0" borderId="13" xfId="0" applyFont="1" applyBorder="1" applyAlignment="1">
      <alignment horizontal="center"/>
    </xf>
    <xf numFmtId="3" fontId="20" fillId="0" borderId="14" xfId="36" applyNumberFormat="1" applyFont="1" applyBorder="1" applyAlignment="1">
      <alignment horizontal="center"/>
    </xf>
    <xf numFmtId="3" fontId="0" fillId="0" borderId="13" xfId="36" applyNumberFormat="1" applyFont="1" applyBorder="1" applyAlignment="1"/>
    <xf numFmtId="3" fontId="20" fillId="0" borderId="15" xfId="36" applyNumberFormat="1" applyFont="1" applyBorder="1" applyAlignment="1">
      <alignment horizontal="center"/>
    </xf>
    <xf numFmtId="0" fontId="20" fillId="0" borderId="22" xfId="36" applyFont="1" applyBorder="1" applyAlignment="1">
      <alignment horizontal="center" vertical="center"/>
    </xf>
    <xf numFmtId="0" fontId="20" fillId="0" borderId="23" xfId="36" applyFont="1" applyBorder="1" applyAlignment="1">
      <alignment horizontal="center" vertical="center"/>
    </xf>
    <xf numFmtId="3" fontId="0" fillId="0" borderId="23" xfId="36" applyNumberFormat="1" applyFont="1" applyBorder="1" applyAlignment="1">
      <alignment horizontal="center"/>
    </xf>
    <xf numFmtId="3" fontId="0" fillId="0" borderId="22" xfId="36" applyNumberFormat="1" applyFont="1" applyBorder="1" applyAlignment="1">
      <alignment horizontal="center"/>
    </xf>
    <xf numFmtId="0" fontId="20" fillId="0" borderId="0" xfId="36" applyFont="1" applyBorder="1" applyAlignment="1">
      <alignment horizontal="left"/>
    </xf>
    <xf numFmtId="3" fontId="22" fillId="0" borderId="10" xfId="36" applyNumberFormat="1" applyFont="1" applyBorder="1" applyAlignment="1">
      <alignment horizontal="center"/>
    </xf>
    <xf numFmtId="3" fontId="0" fillId="0" borderId="25" xfId="36" applyNumberFormat="1" applyFont="1" applyBorder="1" applyAlignment="1">
      <alignment horizontal="center"/>
    </xf>
    <xf numFmtId="3" fontId="0" fillId="0" borderId="19" xfId="36" applyNumberFormat="1" applyFont="1" applyBorder="1" applyAlignment="1">
      <alignment horizontal="center" wrapText="1"/>
    </xf>
  </cellXfs>
  <cellStyles count="44">
    <cellStyle name="20% - akcent 1" xfId="1" builtinId="30" customBuiltin="1"/>
    <cellStyle name="20% - akcent 2" xfId="2" builtinId="34" customBuiltin="1"/>
    <cellStyle name="20% - akcent 3" xfId="3" builtinId="38" customBuiltin="1"/>
    <cellStyle name="20% - akcent 4" xfId="4" builtinId="42" customBuiltin="1"/>
    <cellStyle name="20% - akcent 5" xfId="5" builtinId="46" customBuiltin="1"/>
    <cellStyle name="20% - akcent 6" xfId="6" builtinId="50" customBuiltin="1"/>
    <cellStyle name="40% - akcent 1" xfId="7" builtinId="31" customBuiltin="1"/>
    <cellStyle name="40% - akcent 2" xfId="8" builtinId="35" customBuiltin="1"/>
    <cellStyle name="40% - akcent 3" xfId="9" builtinId="39" customBuiltin="1"/>
    <cellStyle name="40% - akcent 4" xfId="10" builtinId="43" customBuiltin="1"/>
    <cellStyle name="40% - akcent 5" xfId="11" builtinId="47" customBuiltin="1"/>
    <cellStyle name="40% - akcent 6" xfId="12" builtinId="51" customBuiltin="1"/>
    <cellStyle name="60% - akcent 1" xfId="13" builtinId="32" customBuiltin="1"/>
    <cellStyle name="60% - akcent 2" xfId="14" builtinId="36" customBuiltin="1"/>
    <cellStyle name="60% - akcent 3" xfId="15" builtinId="40" customBuiltin="1"/>
    <cellStyle name="60% - akcent 4" xfId="16" builtinId="44" customBuiltin="1"/>
    <cellStyle name="60% - akcent 5" xfId="17" builtinId="48" customBuiltin="1"/>
    <cellStyle name="60% -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builtinId="26" customBuiltin="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e" xfId="34" builtinId="28" customBuiltin="1"/>
    <cellStyle name="Normalny" xfId="0" builtinId="0"/>
    <cellStyle name="Normalny_Arkusz1" xfId="35"/>
    <cellStyle name="Normalny_zal_Szczecin" xfId="36"/>
    <cellStyle name="Obliczenia" xfId="37" builtinId="22" customBuiltin="1"/>
    <cellStyle name="Suma" xfId="38" builtinId="25" customBuiltin="1"/>
    <cellStyle name="Tekst objaśnienia" xfId="39" builtinId="53" customBuiltin="1"/>
    <cellStyle name="Tekst ostrzeżenia" xfId="40" builtinId="11" customBuiltin="1"/>
    <cellStyle name="Tytuł" xfId="41" builtinId="15" customBuiltin="1"/>
    <cellStyle name="Uwaga" xfId="42" builtinId="10" customBuiltin="1"/>
    <cellStyle name="Złe" xfId="43" builtinId="2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104775</xdr:colOff>
      <xdr:row>7</xdr:row>
      <xdr:rowOff>914400</xdr:rowOff>
    </xdr:from>
    <xdr:to>
      <xdr:col>18</xdr:col>
      <xdr:colOff>295275</xdr:colOff>
      <xdr:row>8</xdr:row>
      <xdr:rowOff>161925</xdr:rowOff>
    </xdr:to>
    <xdr:sp macro="" textlink="">
      <xdr:nvSpPr>
        <xdr:cNvPr id="1138" name="pole tekstowe 1"/>
        <xdr:cNvSpPr txBox="1">
          <a:spLocks noChangeArrowheads="1"/>
        </xdr:cNvSpPr>
      </xdr:nvSpPr>
      <xdr:spPr bwMode="auto">
        <a:xfrm>
          <a:off x="10344150" y="2047875"/>
          <a:ext cx="190500" cy="285750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131"/>
  <sheetViews>
    <sheetView tabSelected="1" topLeftCell="A104" zoomScaleNormal="100" workbookViewId="0">
      <selection activeCell="G4" sqref="G4:G8"/>
    </sheetView>
  </sheetViews>
  <sheetFormatPr defaultRowHeight="12.75"/>
  <cols>
    <col min="1" max="1" width="3.7109375" customWidth="1"/>
    <col min="2" max="2" width="13.140625" customWidth="1"/>
    <col min="3" max="3" width="4.85546875" customWidth="1"/>
    <col min="4" max="4" width="7.28515625" bestFit="1" customWidth="1"/>
    <col min="5" max="5" width="9.5703125" bestFit="1" customWidth="1"/>
    <col min="6" max="6" width="8.7109375" bestFit="1" customWidth="1"/>
    <col min="7" max="7" width="10.7109375" customWidth="1"/>
    <col min="8" max="8" width="10.5703125" customWidth="1"/>
    <col min="9" max="9" width="9.85546875" customWidth="1"/>
    <col min="10" max="10" width="9.7109375" customWidth="1"/>
    <col min="11" max="11" width="5.42578125" customWidth="1"/>
    <col min="12" max="12" width="7.7109375" customWidth="1"/>
    <col min="13" max="13" width="8.5703125" customWidth="1"/>
    <col min="14" max="14" width="7.42578125" customWidth="1"/>
    <col min="15" max="15" width="5.5703125" customWidth="1"/>
    <col min="16" max="16" width="5.7109375" customWidth="1"/>
    <col min="17" max="17" width="10.7109375" customWidth="1"/>
    <col min="18" max="21" width="10.140625" customWidth="1"/>
  </cols>
  <sheetData>
    <row r="1" spans="1:18">
      <c r="A1" s="104" t="s">
        <v>110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</row>
    <row r="2" spans="1:18">
      <c r="A2" s="1"/>
      <c r="B2" s="1"/>
      <c r="C2" s="2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8" ht="12.95" customHeight="1">
      <c r="A3" s="105" t="s">
        <v>1</v>
      </c>
      <c r="B3" s="105" t="s">
        <v>2</v>
      </c>
      <c r="C3" s="106" t="s">
        <v>3</v>
      </c>
      <c r="D3" s="106" t="s">
        <v>4</v>
      </c>
      <c r="E3" s="106" t="s">
        <v>5</v>
      </c>
      <c r="F3" s="105" t="s">
        <v>6</v>
      </c>
      <c r="G3" s="105"/>
      <c r="H3" s="105" t="s">
        <v>7</v>
      </c>
      <c r="I3" s="105"/>
      <c r="J3" s="105"/>
      <c r="K3" s="105"/>
      <c r="L3" s="105"/>
      <c r="M3" s="105"/>
      <c r="N3" s="105"/>
      <c r="O3" s="105"/>
      <c r="P3" s="105"/>
      <c r="Q3" s="105"/>
    </row>
    <row r="4" spans="1:18" ht="12.95" customHeight="1">
      <c r="A4" s="105"/>
      <c r="B4" s="105"/>
      <c r="C4" s="106"/>
      <c r="D4" s="106"/>
      <c r="E4" s="106"/>
      <c r="F4" s="106" t="s">
        <v>8</v>
      </c>
      <c r="G4" s="106" t="s">
        <v>9</v>
      </c>
      <c r="H4" s="105" t="s">
        <v>37</v>
      </c>
      <c r="I4" s="105"/>
      <c r="J4" s="105"/>
      <c r="K4" s="105"/>
      <c r="L4" s="105"/>
      <c r="M4" s="105"/>
      <c r="N4" s="105"/>
      <c r="O4" s="105"/>
      <c r="P4" s="105"/>
      <c r="Q4" s="105"/>
    </row>
    <row r="5" spans="1:18" ht="12.95" customHeight="1">
      <c r="A5" s="105"/>
      <c r="B5" s="105"/>
      <c r="C5" s="106"/>
      <c r="D5" s="106"/>
      <c r="E5" s="106"/>
      <c r="F5" s="106"/>
      <c r="G5" s="106"/>
      <c r="H5" s="106" t="s">
        <v>11</v>
      </c>
      <c r="I5" s="105" t="s">
        <v>12</v>
      </c>
      <c r="J5" s="105"/>
      <c r="K5" s="105"/>
      <c r="L5" s="105"/>
      <c r="M5" s="105"/>
      <c r="N5" s="105"/>
      <c r="O5" s="105"/>
      <c r="P5" s="105"/>
      <c r="Q5" s="105"/>
    </row>
    <row r="6" spans="1:18">
      <c r="A6" s="105"/>
      <c r="B6" s="105"/>
      <c r="C6" s="106"/>
      <c r="D6" s="106"/>
      <c r="E6" s="106"/>
      <c r="F6" s="106"/>
      <c r="G6" s="106"/>
      <c r="H6" s="106"/>
      <c r="I6" s="105" t="s">
        <v>13</v>
      </c>
      <c r="J6" s="105"/>
      <c r="K6" s="105"/>
      <c r="L6" s="105"/>
      <c r="M6" s="105" t="s">
        <v>14</v>
      </c>
      <c r="N6" s="105"/>
      <c r="O6" s="105"/>
      <c r="P6" s="105"/>
      <c r="Q6" s="105"/>
    </row>
    <row r="7" spans="1:18" ht="12.95" customHeight="1">
      <c r="A7" s="105"/>
      <c r="B7" s="105"/>
      <c r="C7" s="106"/>
      <c r="D7" s="106"/>
      <c r="E7" s="106"/>
      <c r="F7" s="106"/>
      <c r="G7" s="106"/>
      <c r="H7" s="106"/>
      <c r="I7" s="106" t="s">
        <v>15</v>
      </c>
      <c r="J7" s="105" t="s">
        <v>16</v>
      </c>
      <c r="K7" s="105"/>
      <c r="L7" s="105"/>
      <c r="M7" s="106" t="s">
        <v>17</v>
      </c>
      <c r="N7" s="106" t="s">
        <v>16</v>
      </c>
      <c r="O7" s="106"/>
      <c r="P7" s="106"/>
      <c r="Q7" s="106"/>
    </row>
    <row r="8" spans="1:18" ht="81.75" customHeight="1">
      <c r="A8" s="105"/>
      <c r="B8" s="105"/>
      <c r="C8" s="106"/>
      <c r="D8" s="106"/>
      <c r="E8" s="106"/>
      <c r="F8" s="106"/>
      <c r="G8" s="106"/>
      <c r="H8" s="106"/>
      <c r="I8" s="106"/>
      <c r="J8" s="3" t="s">
        <v>18</v>
      </c>
      <c r="K8" s="3" t="s">
        <v>19</v>
      </c>
      <c r="L8" s="3" t="s">
        <v>20</v>
      </c>
      <c r="M8" s="106"/>
      <c r="N8" s="3" t="s">
        <v>21</v>
      </c>
      <c r="O8" s="3" t="s">
        <v>18</v>
      </c>
      <c r="P8" s="3" t="s">
        <v>19</v>
      </c>
      <c r="Q8" s="3" t="s">
        <v>22</v>
      </c>
    </row>
    <row r="9" spans="1:18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  <c r="J9" s="4">
        <v>10</v>
      </c>
      <c r="K9" s="4">
        <v>11</v>
      </c>
      <c r="L9" s="4">
        <v>12</v>
      </c>
      <c r="M9" s="4">
        <v>13</v>
      </c>
      <c r="N9" s="4">
        <v>14</v>
      </c>
      <c r="O9" s="4">
        <v>15</v>
      </c>
      <c r="P9" s="4">
        <v>16</v>
      </c>
      <c r="Q9" s="4">
        <v>17</v>
      </c>
    </row>
    <row r="10" spans="1:18" ht="35.25" customHeight="1">
      <c r="A10" s="5">
        <v>1</v>
      </c>
      <c r="B10" s="6" t="s">
        <v>23</v>
      </c>
      <c r="C10" s="107" t="s">
        <v>24</v>
      </c>
      <c r="D10" s="107"/>
      <c r="E10" s="7">
        <f t="shared" ref="E10:Q10" si="0">SUM(E15,E23,E31,E41,E50,E59,E69,E80,E89)</f>
        <v>111744525.52</v>
      </c>
      <c r="F10" s="7">
        <f t="shared" si="0"/>
        <v>33719207.520000003</v>
      </c>
      <c r="G10" s="7">
        <f t="shared" si="0"/>
        <v>78025318</v>
      </c>
      <c r="H10" s="7">
        <f t="shared" si="0"/>
        <v>45293817</v>
      </c>
      <c r="I10" s="7">
        <f t="shared" si="0"/>
        <v>14983377</v>
      </c>
      <c r="J10" s="7">
        <f t="shared" si="0"/>
        <v>13306676</v>
      </c>
      <c r="K10" s="7">
        <f t="shared" si="0"/>
        <v>0</v>
      </c>
      <c r="L10" s="7">
        <f t="shared" si="0"/>
        <v>1677048</v>
      </c>
      <c r="M10" s="7">
        <f t="shared" si="0"/>
        <v>30310440</v>
      </c>
      <c r="N10" s="7">
        <f t="shared" si="0"/>
        <v>0</v>
      </c>
      <c r="O10" s="7">
        <f t="shared" si="0"/>
        <v>0</v>
      </c>
      <c r="P10" s="7">
        <f t="shared" si="0"/>
        <v>0</v>
      </c>
      <c r="Q10" s="7">
        <f t="shared" si="0"/>
        <v>30310440</v>
      </c>
    </row>
    <row r="11" spans="1:18">
      <c r="A11" s="97" t="s">
        <v>25</v>
      </c>
      <c r="B11" s="8" t="s">
        <v>26</v>
      </c>
      <c r="C11" s="108" t="s">
        <v>27</v>
      </c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</row>
    <row r="12" spans="1:18">
      <c r="A12" s="98"/>
      <c r="B12" s="8" t="s">
        <v>28</v>
      </c>
      <c r="C12" s="108" t="s">
        <v>29</v>
      </c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</row>
    <row r="13" spans="1:18" ht="9.75" customHeight="1">
      <c r="A13" s="98"/>
      <c r="B13" s="8" t="s">
        <v>30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</row>
    <row r="14" spans="1:18">
      <c r="A14" s="98"/>
      <c r="B14" s="8" t="s">
        <v>31</v>
      </c>
      <c r="C14" s="108" t="s">
        <v>32</v>
      </c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8"/>
      <c r="Q14" s="108"/>
    </row>
    <row r="15" spans="1:18">
      <c r="A15" s="98"/>
      <c r="B15" s="8" t="s">
        <v>33</v>
      </c>
      <c r="C15" s="9"/>
      <c r="D15" s="9"/>
      <c r="E15" s="7">
        <f>SUM(F15:G15)</f>
        <v>2628804</v>
      </c>
      <c r="F15" s="7">
        <f>SUM(F16:F18)</f>
        <v>811565</v>
      </c>
      <c r="G15" s="7">
        <f>SUM(G16:G18)</f>
        <v>1817239</v>
      </c>
      <c r="H15" s="10">
        <v>254000</v>
      </c>
      <c r="I15" s="10">
        <v>76200</v>
      </c>
      <c r="J15" s="10">
        <v>76200</v>
      </c>
      <c r="K15" s="10"/>
      <c r="L15" s="10"/>
      <c r="M15" s="9">
        <v>177800</v>
      </c>
      <c r="N15" s="10"/>
      <c r="O15" s="10"/>
      <c r="P15" s="10"/>
      <c r="Q15" s="9">
        <v>177800</v>
      </c>
      <c r="R15" s="11"/>
    </row>
    <row r="16" spans="1:18">
      <c r="A16" s="98"/>
      <c r="B16" s="8" t="s">
        <v>82</v>
      </c>
      <c r="C16" s="111"/>
      <c r="D16" s="12" t="s">
        <v>35</v>
      </c>
      <c r="E16" s="9">
        <f>SUM(F16:G16)</f>
        <v>74982</v>
      </c>
      <c r="F16" s="9">
        <v>25142</v>
      </c>
      <c r="G16" s="9">
        <v>49840</v>
      </c>
      <c r="H16" s="12"/>
      <c r="I16" s="12"/>
      <c r="J16" s="13"/>
      <c r="K16" s="13"/>
      <c r="L16" s="13"/>
      <c r="M16" s="13"/>
      <c r="N16" s="13"/>
      <c r="O16" s="13"/>
      <c r="P16" s="13"/>
      <c r="Q16" s="13"/>
      <c r="R16" s="11"/>
    </row>
    <row r="17" spans="1:21" ht="15" customHeight="1">
      <c r="A17" s="98"/>
      <c r="B17" s="8" t="s">
        <v>37</v>
      </c>
      <c r="C17" s="111"/>
      <c r="D17" s="12" t="s">
        <v>36</v>
      </c>
      <c r="E17" s="9">
        <f>SUM(F17:G17)</f>
        <v>254000</v>
      </c>
      <c r="F17" s="9">
        <v>76200</v>
      </c>
      <c r="G17" s="9">
        <v>177800</v>
      </c>
      <c r="H17" s="10">
        <v>254000</v>
      </c>
      <c r="I17" s="10">
        <v>76200</v>
      </c>
      <c r="J17" s="10">
        <v>76200</v>
      </c>
      <c r="K17" s="10"/>
      <c r="L17" s="10"/>
      <c r="M17" s="9">
        <v>177800</v>
      </c>
      <c r="N17" s="10"/>
      <c r="O17" s="10"/>
      <c r="P17" s="10"/>
      <c r="Q17" s="9">
        <v>177800</v>
      </c>
      <c r="R17" s="11"/>
    </row>
    <row r="18" spans="1:21" ht="15" customHeight="1">
      <c r="A18" s="112"/>
      <c r="B18" s="8" t="s">
        <v>43</v>
      </c>
      <c r="C18" s="65"/>
      <c r="D18" s="49"/>
      <c r="E18" s="9">
        <f>SUM(F18:G18)</f>
        <v>2299822</v>
      </c>
      <c r="F18" s="50">
        <v>710223</v>
      </c>
      <c r="G18" s="50">
        <v>1589599</v>
      </c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11"/>
    </row>
    <row r="19" spans="1:21" ht="13.5" customHeight="1">
      <c r="A19" s="109" t="s">
        <v>39</v>
      </c>
      <c r="B19" s="8" t="s">
        <v>26</v>
      </c>
      <c r="C19" s="100" t="s">
        <v>40</v>
      </c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0"/>
    </row>
    <row r="20" spans="1:21" ht="13.5" customHeight="1">
      <c r="A20" s="109"/>
      <c r="B20" s="8" t="s">
        <v>28</v>
      </c>
      <c r="C20" s="108" t="s">
        <v>29</v>
      </c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S20" s="11"/>
    </row>
    <row r="21" spans="1:21" ht="10.5" customHeight="1">
      <c r="A21" s="109"/>
      <c r="B21" s="8" t="s">
        <v>30</v>
      </c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</row>
    <row r="22" spans="1:21" ht="11.25" customHeight="1">
      <c r="A22" s="109"/>
      <c r="B22" s="8" t="s">
        <v>31</v>
      </c>
      <c r="C22" s="110" t="s">
        <v>41</v>
      </c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</row>
    <row r="23" spans="1:21">
      <c r="A23" s="109"/>
      <c r="B23" s="8" t="s">
        <v>33</v>
      </c>
      <c r="C23" s="14"/>
      <c r="D23" s="15"/>
      <c r="E23" s="7">
        <f>SUM(F23,G23)</f>
        <v>10400955</v>
      </c>
      <c r="F23" s="7">
        <f>SUM(F24:F26)</f>
        <v>3213478</v>
      </c>
      <c r="G23" s="7">
        <f>SUM(G24:G26)</f>
        <v>7187477</v>
      </c>
      <c r="H23" s="7">
        <f t="shared" ref="H23:Q23" si="1">SUM(H24:H26)</f>
        <v>5019233</v>
      </c>
      <c r="I23" s="7">
        <f t="shared" si="1"/>
        <v>1545376</v>
      </c>
      <c r="J23" s="7">
        <f t="shared" si="1"/>
        <v>1100852</v>
      </c>
      <c r="K23" s="7">
        <f t="shared" si="1"/>
        <v>0</v>
      </c>
      <c r="L23" s="7">
        <f t="shared" si="1"/>
        <v>444524</v>
      </c>
      <c r="M23" s="7">
        <f t="shared" si="1"/>
        <v>3473857</v>
      </c>
      <c r="N23" s="7">
        <f t="shared" si="1"/>
        <v>0</v>
      </c>
      <c r="O23" s="7">
        <f t="shared" si="1"/>
        <v>0</v>
      </c>
      <c r="P23" s="7">
        <f t="shared" si="1"/>
        <v>0</v>
      </c>
      <c r="Q23" s="7">
        <f t="shared" si="1"/>
        <v>3473857</v>
      </c>
      <c r="R23" s="11"/>
      <c r="T23" s="11"/>
    </row>
    <row r="24" spans="1:21">
      <c r="A24" s="109"/>
      <c r="B24" s="8" t="s">
        <v>83</v>
      </c>
      <c r="C24" s="111"/>
      <c r="D24" s="12" t="s">
        <v>42</v>
      </c>
      <c r="E24" s="9">
        <f>SUM(F24:G24)</f>
        <v>439358</v>
      </c>
      <c r="F24" s="9">
        <v>121332</v>
      </c>
      <c r="G24" s="9">
        <v>318026</v>
      </c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1"/>
      <c r="S24" s="11"/>
    </row>
    <row r="25" spans="1:21">
      <c r="A25" s="109"/>
      <c r="B25" s="8" t="s">
        <v>37</v>
      </c>
      <c r="C25" s="111"/>
      <c r="D25" s="12">
        <v>63095</v>
      </c>
      <c r="E25" s="66">
        <f>SUM(F25:G25)</f>
        <v>5019233</v>
      </c>
      <c r="F25" s="9">
        <v>1545376</v>
      </c>
      <c r="G25" s="9">
        <v>3473857</v>
      </c>
      <c r="H25" s="9">
        <v>5019233</v>
      </c>
      <c r="I25" s="16">
        <v>1545376</v>
      </c>
      <c r="J25" s="16">
        <v>1100852</v>
      </c>
      <c r="K25" s="9"/>
      <c r="L25" s="9">
        <v>444524</v>
      </c>
      <c r="M25" s="9">
        <v>3473857</v>
      </c>
      <c r="N25" s="9"/>
      <c r="O25" s="9"/>
      <c r="P25" s="9"/>
      <c r="Q25" s="9">
        <v>3473857</v>
      </c>
      <c r="R25" s="11"/>
    </row>
    <row r="26" spans="1:21">
      <c r="A26" s="109"/>
      <c r="B26" s="8" t="s">
        <v>43</v>
      </c>
      <c r="C26" s="111"/>
      <c r="D26" s="12"/>
      <c r="E26" s="9">
        <f>SUM(F26:G26)</f>
        <v>4942364</v>
      </c>
      <c r="F26" s="9">
        <v>1546770</v>
      </c>
      <c r="G26" s="9">
        <v>3395594</v>
      </c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1"/>
    </row>
    <row r="27" spans="1:21">
      <c r="A27" s="109" t="s">
        <v>44</v>
      </c>
      <c r="B27" s="8" t="s">
        <v>26</v>
      </c>
      <c r="C27" s="108" t="s">
        <v>40</v>
      </c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</row>
    <row r="28" spans="1:21">
      <c r="A28" s="109"/>
      <c r="B28" s="8" t="s">
        <v>28</v>
      </c>
      <c r="C28" s="108" t="s">
        <v>45</v>
      </c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</row>
    <row r="29" spans="1:21">
      <c r="A29" s="109"/>
      <c r="B29" s="8" t="s">
        <v>30</v>
      </c>
      <c r="C29" s="17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9"/>
      <c r="R29" s="11"/>
      <c r="S29" s="11"/>
    </row>
    <row r="30" spans="1:21">
      <c r="A30" s="109"/>
      <c r="B30" s="8" t="s">
        <v>31</v>
      </c>
      <c r="C30" s="108" t="s">
        <v>87</v>
      </c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S30" s="11"/>
    </row>
    <row r="31" spans="1:21">
      <c r="A31" s="109"/>
      <c r="B31" s="8" t="s">
        <v>33</v>
      </c>
      <c r="C31" s="9"/>
      <c r="D31" s="9"/>
      <c r="E31" s="7">
        <f>SUM(F31:G31)</f>
        <v>26637495</v>
      </c>
      <c r="F31" s="7">
        <f>SUM(F32:F34)</f>
        <v>4042161</v>
      </c>
      <c r="G31" s="7">
        <f>SUM(G32:G34)</f>
        <v>22595334</v>
      </c>
      <c r="H31" s="9">
        <v>11968828</v>
      </c>
      <c r="I31" s="9">
        <v>1810931</v>
      </c>
      <c r="J31" s="9">
        <v>1810931</v>
      </c>
      <c r="K31" s="9"/>
      <c r="L31" s="9"/>
      <c r="M31" s="9">
        <v>10157897</v>
      </c>
      <c r="N31" s="9"/>
      <c r="O31" s="9"/>
      <c r="P31" s="9"/>
      <c r="Q31" s="9">
        <v>10157897</v>
      </c>
      <c r="R31" s="11"/>
      <c r="S31" s="11"/>
      <c r="T31" s="11"/>
      <c r="U31" s="11"/>
    </row>
    <row r="32" spans="1:21">
      <c r="A32" s="109"/>
      <c r="B32" s="8" t="s">
        <v>84</v>
      </c>
      <c r="C32" s="111"/>
      <c r="D32" s="12" t="s">
        <v>46</v>
      </c>
      <c r="E32" s="9">
        <f>SUM(F32:G32)</f>
        <v>770313</v>
      </c>
      <c r="F32" s="9">
        <v>146476</v>
      </c>
      <c r="G32" s="9">
        <v>623837</v>
      </c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1"/>
      <c r="U32" s="11"/>
    </row>
    <row r="33" spans="1:21">
      <c r="A33" s="109"/>
      <c r="B33" s="8" t="s">
        <v>37</v>
      </c>
      <c r="C33" s="111"/>
      <c r="D33" s="12">
        <v>63095</v>
      </c>
      <c r="E33" s="9">
        <f>SUM(F33:G33)</f>
        <v>11968828</v>
      </c>
      <c r="F33" s="9">
        <v>1810931</v>
      </c>
      <c r="G33" s="9">
        <v>10157897</v>
      </c>
      <c r="H33" s="9">
        <v>11968828</v>
      </c>
      <c r="I33" s="9">
        <v>1810931</v>
      </c>
      <c r="J33" s="9">
        <v>1810931</v>
      </c>
      <c r="K33" s="9"/>
      <c r="L33" s="9"/>
      <c r="M33" s="9">
        <v>10157897</v>
      </c>
      <c r="N33" s="9"/>
      <c r="O33" s="9"/>
      <c r="P33" s="9"/>
      <c r="Q33" s="9">
        <v>10157897</v>
      </c>
      <c r="R33" s="11"/>
      <c r="T33" s="11"/>
      <c r="U33" s="11"/>
    </row>
    <row r="34" spans="1:21" ht="12" customHeight="1">
      <c r="A34" s="109"/>
      <c r="B34" s="8" t="s">
        <v>43</v>
      </c>
      <c r="C34" s="111"/>
      <c r="D34" s="12"/>
      <c r="E34" s="9">
        <f>SUM(F34:G34)</f>
        <v>13898354</v>
      </c>
      <c r="F34" s="9">
        <v>2084754</v>
      </c>
      <c r="G34" s="9">
        <v>11813600</v>
      </c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1"/>
      <c r="T34" s="11"/>
      <c r="U34" s="11"/>
    </row>
    <row r="35" spans="1:21" ht="12" customHeight="1">
      <c r="A35" s="25"/>
      <c r="B35" s="26"/>
      <c r="C35" s="51"/>
      <c r="D35" s="27"/>
      <c r="E35" s="52"/>
      <c r="F35" s="52"/>
      <c r="G35" s="52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11"/>
      <c r="T35" s="11"/>
      <c r="U35" s="11"/>
    </row>
    <row r="36" spans="1:21" ht="12" customHeight="1">
      <c r="A36" s="30"/>
      <c r="B36" s="31"/>
      <c r="C36" s="53"/>
      <c r="D36" s="32"/>
      <c r="E36" s="54"/>
      <c r="F36" s="54"/>
      <c r="G36" s="54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11"/>
      <c r="T36" s="11"/>
      <c r="U36" s="11"/>
    </row>
    <row r="37" spans="1:21" ht="15" customHeight="1">
      <c r="A37" s="109" t="s">
        <v>47</v>
      </c>
      <c r="B37" s="8" t="s">
        <v>26</v>
      </c>
      <c r="C37" s="100" t="s">
        <v>40</v>
      </c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1"/>
      <c r="S37" s="11"/>
      <c r="T37" s="11"/>
    </row>
    <row r="38" spans="1:21">
      <c r="A38" s="109"/>
      <c r="B38" s="8" t="s">
        <v>28</v>
      </c>
      <c r="C38" s="108" t="s">
        <v>45</v>
      </c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S38" s="11"/>
    </row>
    <row r="39" spans="1:21" ht="10.5" customHeight="1">
      <c r="A39" s="109"/>
      <c r="B39" s="8" t="s">
        <v>30</v>
      </c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1"/>
      <c r="S39" s="11"/>
    </row>
    <row r="40" spans="1:21" ht="15" customHeight="1">
      <c r="A40" s="109"/>
      <c r="B40" s="8" t="s">
        <v>31</v>
      </c>
      <c r="C40" s="22"/>
      <c r="D40" s="113" t="s">
        <v>86</v>
      </c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S40" s="11"/>
    </row>
    <row r="41" spans="1:21">
      <c r="A41" s="109"/>
      <c r="B41" s="8" t="s">
        <v>33</v>
      </c>
      <c r="C41" s="9"/>
      <c r="D41" s="9"/>
      <c r="E41" s="7">
        <f>SUM(F41:G41)</f>
        <v>8720088</v>
      </c>
      <c r="F41" s="7">
        <f>SUM(F42:F45)</f>
        <v>1319640</v>
      </c>
      <c r="G41" s="7">
        <f>SUM(G42:G45)</f>
        <v>7400448</v>
      </c>
      <c r="H41" s="9">
        <v>2500000</v>
      </c>
      <c r="I41" s="9">
        <v>375000</v>
      </c>
      <c r="J41" s="9">
        <v>375000</v>
      </c>
      <c r="K41" s="9"/>
      <c r="L41" s="9"/>
      <c r="M41" s="9">
        <v>2125000</v>
      </c>
      <c r="N41" s="9"/>
      <c r="O41" s="9"/>
      <c r="P41" s="9"/>
      <c r="Q41" s="9">
        <v>2125000</v>
      </c>
      <c r="R41" s="11"/>
      <c r="S41" s="11"/>
    </row>
    <row r="42" spans="1:21" ht="15" customHeight="1">
      <c r="A42" s="109"/>
      <c r="B42" s="8" t="s">
        <v>85</v>
      </c>
      <c r="C42" s="111"/>
      <c r="D42" s="9" t="s">
        <v>48</v>
      </c>
      <c r="E42" s="9">
        <f>SUM(F42:G42)</f>
        <v>353275</v>
      </c>
      <c r="F42" s="9">
        <v>353275</v>
      </c>
      <c r="G42" s="9">
        <v>0</v>
      </c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1"/>
      <c r="S42" s="11"/>
    </row>
    <row r="43" spans="1:21">
      <c r="A43" s="109"/>
      <c r="B43" s="8" t="s">
        <v>37</v>
      </c>
      <c r="C43" s="111"/>
      <c r="D43" s="12">
        <v>63095</v>
      </c>
      <c r="E43" s="9">
        <f>SUM(F43:G43)</f>
        <v>2500000</v>
      </c>
      <c r="F43" s="9">
        <v>375000</v>
      </c>
      <c r="G43" s="9">
        <v>2125000</v>
      </c>
      <c r="H43" s="9">
        <v>2500000</v>
      </c>
      <c r="I43" s="9">
        <v>375000</v>
      </c>
      <c r="J43" s="9">
        <v>375000</v>
      </c>
      <c r="K43" s="9"/>
      <c r="L43" s="9"/>
      <c r="M43" s="9">
        <v>2125000</v>
      </c>
      <c r="N43" s="9"/>
      <c r="O43" s="9"/>
      <c r="P43" s="9"/>
      <c r="Q43" s="9">
        <v>2125000</v>
      </c>
      <c r="R43" s="11"/>
      <c r="S43" s="11"/>
    </row>
    <row r="44" spans="1:21">
      <c r="A44" s="109"/>
      <c r="B44" s="8" t="s">
        <v>43</v>
      </c>
      <c r="C44" s="111"/>
      <c r="D44" s="12"/>
      <c r="E44" s="9">
        <f>SUM(F44:G44)</f>
        <v>2095001</v>
      </c>
      <c r="F44" s="9">
        <v>298178</v>
      </c>
      <c r="G44" s="9">
        <v>1796823</v>
      </c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1"/>
    </row>
    <row r="45" spans="1:21">
      <c r="A45" s="109"/>
      <c r="B45" s="8" t="s">
        <v>80</v>
      </c>
      <c r="C45" s="111"/>
      <c r="D45" s="12"/>
      <c r="E45" s="9">
        <f>SUM(F45:G45)</f>
        <v>3771812</v>
      </c>
      <c r="F45" s="9">
        <v>293187</v>
      </c>
      <c r="G45" s="9">
        <v>3478625</v>
      </c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1"/>
    </row>
    <row r="46" spans="1:21" ht="16.5" customHeight="1">
      <c r="A46" s="109" t="s">
        <v>50</v>
      </c>
      <c r="B46" s="8" t="s">
        <v>26</v>
      </c>
      <c r="C46" s="108" t="s">
        <v>27</v>
      </c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1"/>
    </row>
    <row r="47" spans="1:21" ht="16.5" customHeight="1">
      <c r="A47" s="109"/>
      <c r="B47" s="8" t="s">
        <v>28</v>
      </c>
      <c r="C47" s="108" t="s">
        <v>45</v>
      </c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</row>
    <row r="48" spans="1:21" ht="16.5" customHeight="1">
      <c r="A48" s="109"/>
      <c r="B48" s="8" t="s">
        <v>30</v>
      </c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1"/>
      <c r="T48" s="11"/>
      <c r="U48" s="11"/>
    </row>
    <row r="49" spans="1:21" ht="16.5" customHeight="1">
      <c r="A49" s="109"/>
      <c r="B49" s="8" t="s">
        <v>31</v>
      </c>
      <c r="C49" s="108" t="s">
        <v>51</v>
      </c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1"/>
      <c r="T49" s="11"/>
      <c r="U49" s="11"/>
    </row>
    <row r="50" spans="1:21" ht="16.5" customHeight="1">
      <c r="A50" s="109"/>
      <c r="B50" s="8" t="s">
        <v>33</v>
      </c>
      <c r="C50" s="9"/>
      <c r="D50" s="9"/>
      <c r="E50" s="7">
        <f>SUM(F50:G50)</f>
        <v>3813556</v>
      </c>
      <c r="F50" s="7">
        <f>SUM(F51:F54)</f>
        <v>2072692</v>
      </c>
      <c r="G50" s="7">
        <f>SUM(G51:G54)</f>
        <v>1740864</v>
      </c>
      <c r="H50" s="12">
        <v>1528650</v>
      </c>
      <c r="I50" s="9">
        <v>794898</v>
      </c>
      <c r="J50" s="9">
        <v>794898</v>
      </c>
      <c r="K50" s="12"/>
      <c r="L50" s="12"/>
      <c r="M50" s="9">
        <v>733752</v>
      </c>
      <c r="N50" s="12"/>
      <c r="O50" s="12"/>
      <c r="P50" s="12"/>
      <c r="Q50" s="9">
        <v>733752</v>
      </c>
      <c r="R50" s="11"/>
      <c r="T50" s="11"/>
      <c r="U50" s="11"/>
    </row>
    <row r="51" spans="1:21" ht="16.5" customHeight="1">
      <c r="A51" s="109"/>
      <c r="B51" s="8" t="s">
        <v>79</v>
      </c>
      <c r="C51" s="111"/>
      <c r="D51" s="12" t="s">
        <v>48</v>
      </c>
      <c r="E51" s="9">
        <f>SUM(F51:G51)</f>
        <v>186756</v>
      </c>
      <c r="F51" s="9">
        <v>186756</v>
      </c>
      <c r="G51" s="9">
        <v>0</v>
      </c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1"/>
      <c r="T51" s="11"/>
      <c r="U51" s="11"/>
    </row>
    <row r="52" spans="1:21" ht="16.5" customHeight="1">
      <c r="A52" s="109"/>
      <c r="B52" s="8" t="s">
        <v>37</v>
      </c>
      <c r="C52" s="111"/>
      <c r="D52" s="12">
        <v>63095</v>
      </c>
      <c r="E52" s="9">
        <f>SUM(F52:G52)</f>
        <v>1528650</v>
      </c>
      <c r="F52" s="9">
        <v>794898</v>
      </c>
      <c r="G52" s="9">
        <v>733752</v>
      </c>
      <c r="H52" s="12">
        <v>1528650</v>
      </c>
      <c r="I52" s="9">
        <v>794898</v>
      </c>
      <c r="J52" s="9">
        <v>794898</v>
      </c>
      <c r="K52" s="12"/>
      <c r="L52" s="12"/>
      <c r="M52" s="9">
        <v>733752</v>
      </c>
      <c r="N52" s="12"/>
      <c r="O52" s="12"/>
      <c r="P52" s="12"/>
      <c r="Q52" s="9">
        <v>733752</v>
      </c>
      <c r="R52" s="11"/>
      <c r="T52" s="11"/>
      <c r="U52" s="11"/>
    </row>
    <row r="53" spans="1:21" ht="16.5" customHeight="1">
      <c r="A53" s="109"/>
      <c r="B53" s="8" t="s">
        <v>43</v>
      </c>
      <c r="C53" s="111"/>
      <c r="D53" s="12"/>
      <c r="E53" s="9">
        <f>SUM(F53:G53)</f>
        <v>1580350</v>
      </c>
      <c r="F53" s="9">
        <v>821782</v>
      </c>
      <c r="G53" s="9">
        <v>758568</v>
      </c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1"/>
      <c r="T53" s="11"/>
      <c r="U53" s="11"/>
    </row>
    <row r="54" spans="1:21" ht="16.5" customHeight="1">
      <c r="A54" s="109"/>
      <c r="B54" s="8" t="s">
        <v>49</v>
      </c>
      <c r="C54" s="111"/>
      <c r="D54" s="12"/>
      <c r="E54" s="9">
        <f>SUM(F54:G54)</f>
        <v>517800</v>
      </c>
      <c r="F54" s="9">
        <v>269256</v>
      </c>
      <c r="G54" s="9">
        <v>248544</v>
      </c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1"/>
      <c r="S54" s="11"/>
      <c r="T54" s="11"/>
    </row>
    <row r="55" spans="1:21">
      <c r="A55" s="112" t="s">
        <v>52</v>
      </c>
      <c r="B55" s="23" t="s">
        <v>26</v>
      </c>
      <c r="C55" s="108" t="s">
        <v>40</v>
      </c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S55" s="11"/>
    </row>
    <row r="56" spans="1:21">
      <c r="A56" s="112"/>
      <c r="B56" s="8" t="s">
        <v>28</v>
      </c>
      <c r="C56" s="108" t="s">
        <v>45</v>
      </c>
      <c r="D56" s="108"/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S56" s="11"/>
    </row>
    <row r="57" spans="1:21">
      <c r="A57" s="112"/>
      <c r="B57" s="8" t="s">
        <v>30</v>
      </c>
      <c r="C57" s="108"/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  <c r="R57" s="11"/>
      <c r="S57" s="11"/>
    </row>
    <row r="58" spans="1:21">
      <c r="A58" s="112"/>
      <c r="B58" s="8" t="s">
        <v>31</v>
      </c>
      <c r="C58" s="24"/>
      <c r="D58" s="114" t="s">
        <v>53</v>
      </c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"/>
      <c r="S58" s="11"/>
    </row>
    <row r="59" spans="1:21">
      <c r="A59" s="112"/>
      <c r="B59" s="8" t="s">
        <v>33</v>
      </c>
      <c r="C59" s="9"/>
      <c r="D59" s="9"/>
      <c r="E59" s="7">
        <f>SUM(F59:G59)</f>
        <v>38529566</v>
      </c>
      <c r="F59" s="7">
        <f>SUM(F60:F62)</f>
        <v>16662256</v>
      </c>
      <c r="G59" s="7">
        <f>SUM(G60:G62)</f>
        <v>21867310</v>
      </c>
      <c r="H59" s="67">
        <f>SUM(I59,M59)</f>
        <v>21653106</v>
      </c>
      <c r="I59" s="67">
        <f>SUM(J59:L59)</f>
        <v>9401501</v>
      </c>
      <c r="J59" s="67">
        <v>8209324</v>
      </c>
      <c r="K59" s="60"/>
      <c r="L59" s="9">
        <v>1192177</v>
      </c>
      <c r="M59" s="9">
        <v>12251605</v>
      </c>
      <c r="N59" s="9"/>
      <c r="O59" s="9"/>
      <c r="P59" s="9"/>
      <c r="Q59" s="9">
        <v>12251605</v>
      </c>
      <c r="R59" s="11"/>
      <c r="S59" s="11"/>
    </row>
    <row r="60" spans="1:21" ht="12.75" customHeight="1">
      <c r="A60" s="112"/>
      <c r="B60" s="8" t="s">
        <v>82</v>
      </c>
      <c r="C60" s="111"/>
      <c r="D60" s="9" t="s">
        <v>48</v>
      </c>
      <c r="E60" s="9">
        <f>SUM(F60:G60)</f>
        <v>996027</v>
      </c>
      <c r="F60" s="9">
        <v>996027</v>
      </c>
      <c r="G60" s="9">
        <v>0</v>
      </c>
      <c r="H60" s="61"/>
      <c r="I60" s="61"/>
      <c r="J60" s="61"/>
      <c r="K60" s="12"/>
      <c r="L60" s="12"/>
      <c r="M60" s="12"/>
      <c r="N60" s="12"/>
      <c r="O60" s="12"/>
      <c r="P60" s="12"/>
      <c r="Q60" s="12"/>
      <c r="R60" s="11"/>
    </row>
    <row r="61" spans="1:21" ht="15" customHeight="1">
      <c r="A61" s="112"/>
      <c r="B61" s="8" t="s">
        <v>37</v>
      </c>
      <c r="C61" s="111"/>
      <c r="D61" s="12">
        <v>63095</v>
      </c>
      <c r="E61" s="9">
        <f>SUM(F61:G61)</f>
        <v>21653106</v>
      </c>
      <c r="F61" s="9">
        <v>9401501</v>
      </c>
      <c r="G61" s="9">
        <v>12251605</v>
      </c>
      <c r="H61" s="67">
        <v>21653106</v>
      </c>
      <c r="I61" s="9">
        <f>SUM(J61:L61)</f>
        <v>9401501</v>
      </c>
      <c r="J61" s="67">
        <v>8209324</v>
      </c>
      <c r="K61" s="60"/>
      <c r="L61" s="9">
        <v>1192177</v>
      </c>
      <c r="M61" s="9">
        <v>12251605</v>
      </c>
      <c r="N61" s="9"/>
      <c r="O61" s="9"/>
      <c r="P61" s="9"/>
      <c r="Q61" s="9">
        <v>12251605</v>
      </c>
      <c r="R61" s="11"/>
    </row>
    <row r="62" spans="1:21" ht="15" customHeight="1">
      <c r="A62" s="112"/>
      <c r="B62" s="8" t="s">
        <v>43</v>
      </c>
      <c r="C62" s="111"/>
      <c r="D62" s="12"/>
      <c r="E62" s="9">
        <f>SUM(F62:G62)</f>
        <v>15880433</v>
      </c>
      <c r="F62" s="9">
        <v>6264728</v>
      </c>
      <c r="G62" s="62">
        <v>9615705</v>
      </c>
      <c r="H62" s="12"/>
      <c r="I62" s="12"/>
      <c r="J62" s="12"/>
      <c r="K62" s="12"/>
      <c r="L62" s="12"/>
      <c r="M62" s="12"/>
      <c r="N62" s="12"/>
      <c r="O62" s="12"/>
      <c r="P62" s="12"/>
      <c r="Q62" s="12"/>
    </row>
    <row r="63" spans="1:21" ht="12.75" hidden="1" customHeight="1">
      <c r="A63" s="28"/>
      <c r="B63" s="29"/>
      <c r="C63" s="20"/>
      <c r="D63" s="18"/>
      <c r="E63" s="21"/>
      <c r="F63" s="21"/>
      <c r="G63" s="21"/>
      <c r="H63" s="18"/>
      <c r="I63" s="18"/>
      <c r="J63" s="18"/>
      <c r="K63" s="18"/>
      <c r="L63" s="18"/>
      <c r="M63" s="18"/>
      <c r="N63" s="18"/>
      <c r="O63" s="18"/>
      <c r="P63" s="18"/>
      <c r="Q63" s="18"/>
    </row>
    <row r="64" spans="1:21" ht="12.75" hidden="1" customHeight="1">
      <c r="A64" s="30"/>
      <c r="B64" s="31"/>
      <c r="C64" s="20"/>
      <c r="D64" s="18"/>
      <c r="E64" s="21"/>
      <c r="F64" s="21"/>
      <c r="G64" s="21"/>
      <c r="H64" s="18"/>
      <c r="I64" s="18"/>
      <c r="J64" s="18"/>
      <c r="K64" s="18"/>
      <c r="L64" s="18"/>
      <c r="M64" s="18"/>
      <c r="N64" s="18"/>
      <c r="O64" s="18"/>
      <c r="P64" s="18"/>
      <c r="Q64" s="32"/>
    </row>
    <row r="65" spans="1:20" ht="13.5" customHeight="1">
      <c r="A65" s="109" t="s">
        <v>54</v>
      </c>
      <c r="B65" s="8" t="s">
        <v>26</v>
      </c>
      <c r="C65" s="100" t="s">
        <v>27</v>
      </c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0"/>
      <c r="O65" s="100"/>
      <c r="P65" s="100"/>
      <c r="Q65" s="100"/>
    </row>
    <row r="66" spans="1:20" ht="18" customHeight="1">
      <c r="A66" s="109"/>
      <c r="B66" s="8" t="s">
        <v>28</v>
      </c>
      <c r="C66" s="108" t="s">
        <v>55</v>
      </c>
      <c r="D66" s="108"/>
      <c r="E66" s="108"/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108"/>
    </row>
    <row r="67" spans="1:20" ht="18" customHeight="1">
      <c r="A67" s="109"/>
      <c r="B67" s="8" t="s">
        <v>30</v>
      </c>
      <c r="C67" s="108"/>
      <c r="D67" s="108"/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108"/>
      <c r="P67" s="108"/>
      <c r="Q67" s="108"/>
    </row>
    <row r="68" spans="1:20" ht="19.5" customHeight="1">
      <c r="A68" s="109"/>
      <c r="B68" s="8" t="s">
        <v>31</v>
      </c>
      <c r="C68" s="110" t="s">
        <v>93</v>
      </c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"/>
    </row>
    <row r="69" spans="1:20" ht="21" customHeight="1">
      <c r="A69" s="109"/>
      <c r="B69" s="8" t="s">
        <v>33</v>
      </c>
      <c r="C69" s="9"/>
      <c r="D69" s="9"/>
      <c r="E69" s="7">
        <v>9000000</v>
      </c>
      <c r="F69" s="7">
        <v>1350000</v>
      </c>
      <c r="G69" s="7">
        <v>7650000</v>
      </c>
      <c r="H69" s="9">
        <v>600000</v>
      </c>
      <c r="I69" s="9">
        <v>90000</v>
      </c>
      <c r="J69" s="9">
        <v>90000</v>
      </c>
      <c r="K69" s="9"/>
      <c r="L69" s="9"/>
      <c r="M69" s="9">
        <v>510000</v>
      </c>
      <c r="N69" s="9"/>
      <c r="O69" s="9"/>
      <c r="P69" s="9"/>
      <c r="Q69" s="9">
        <v>510000</v>
      </c>
    </row>
    <row r="70" spans="1:20" ht="14.25" customHeight="1">
      <c r="A70" s="109"/>
      <c r="B70" s="8" t="s">
        <v>10</v>
      </c>
      <c r="C70" s="111"/>
      <c r="D70" s="33" t="s">
        <v>57</v>
      </c>
      <c r="E70" s="9">
        <v>0</v>
      </c>
      <c r="F70" s="9">
        <v>0</v>
      </c>
      <c r="G70" s="9">
        <v>0</v>
      </c>
      <c r="H70" s="12"/>
      <c r="I70" s="12"/>
      <c r="J70" s="12"/>
      <c r="K70" s="12"/>
      <c r="L70" s="12"/>
      <c r="M70" s="12"/>
      <c r="N70" s="12"/>
      <c r="O70" s="12"/>
      <c r="P70" s="12"/>
      <c r="Q70" s="12"/>
    </row>
    <row r="71" spans="1:20" ht="15" customHeight="1">
      <c r="A71" s="109"/>
      <c r="B71" s="8" t="s">
        <v>37</v>
      </c>
      <c r="C71" s="111"/>
      <c r="D71" s="12">
        <v>90095</v>
      </c>
      <c r="E71" s="9">
        <v>600000</v>
      </c>
      <c r="F71" s="9">
        <v>90000</v>
      </c>
      <c r="G71" s="9">
        <v>510000</v>
      </c>
      <c r="H71" s="9">
        <v>600000</v>
      </c>
      <c r="I71" s="9">
        <v>90000</v>
      </c>
      <c r="J71" s="9">
        <v>90000</v>
      </c>
      <c r="K71" s="12">
        <v>0</v>
      </c>
      <c r="L71" s="12">
        <v>0</v>
      </c>
      <c r="M71" s="9">
        <v>510000</v>
      </c>
      <c r="N71" s="12">
        <v>0</v>
      </c>
      <c r="O71" s="12">
        <v>0</v>
      </c>
      <c r="P71" s="12">
        <v>0</v>
      </c>
      <c r="Q71" s="9">
        <v>510000</v>
      </c>
      <c r="S71" s="11"/>
    </row>
    <row r="72" spans="1:20" ht="15" customHeight="1">
      <c r="A72" s="109"/>
      <c r="B72" s="8" t="s">
        <v>43</v>
      </c>
      <c r="C72" s="111"/>
      <c r="D72" s="12"/>
      <c r="E72" s="9">
        <v>4400000</v>
      </c>
      <c r="F72" s="9">
        <v>660000</v>
      </c>
      <c r="G72" s="9">
        <v>3740000</v>
      </c>
      <c r="H72" s="9"/>
      <c r="I72" s="12"/>
      <c r="J72" s="12"/>
      <c r="K72" s="12"/>
      <c r="L72" s="12"/>
      <c r="M72" s="12"/>
      <c r="N72" s="12"/>
      <c r="O72" s="12"/>
      <c r="P72" s="12"/>
      <c r="Q72" s="12"/>
    </row>
    <row r="73" spans="1:20" ht="15" customHeight="1">
      <c r="A73" s="109"/>
      <c r="B73" s="8" t="s">
        <v>49</v>
      </c>
      <c r="C73" s="111"/>
      <c r="D73" s="12"/>
      <c r="E73" s="9">
        <v>4000000</v>
      </c>
      <c r="F73" s="9">
        <v>600000</v>
      </c>
      <c r="G73" s="9">
        <v>3400000</v>
      </c>
      <c r="H73" s="9"/>
      <c r="I73" s="12"/>
      <c r="J73" s="12"/>
      <c r="K73" s="12"/>
      <c r="L73" s="12"/>
      <c r="M73" s="12"/>
      <c r="N73" s="12"/>
      <c r="O73" s="12"/>
      <c r="P73" s="12"/>
      <c r="Q73" s="12"/>
    </row>
    <row r="74" spans="1:20" ht="15" customHeight="1">
      <c r="A74" s="25"/>
      <c r="B74" s="26"/>
      <c r="C74" s="51"/>
      <c r="D74" s="27"/>
      <c r="E74" s="52"/>
      <c r="F74" s="52"/>
      <c r="G74" s="52"/>
      <c r="H74" s="52"/>
      <c r="I74" s="27"/>
      <c r="J74" s="27"/>
      <c r="K74" s="27"/>
      <c r="L74" s="27"/>
      <c r="M74" s="27"/>
      <c r="N74" s="27"/>
      <c r="O74" s="27"/>
      <c r="P74" s="27"/>
      <c r="Q74" s="27"/>
    </row>
    <row r="75" spans="1:20" ht="15" customHeight="1">
      <c r="A75" s="30"/>
      <c r="B75" s="31"/>
      <c r="C75" s="53"/>
      <c r="D75" s="32"/>
      <c r="E75" s="54"/>
      <c r="F75" s="54"/>
      <c r="G75" s="54"/>
      <c r="H75" s="54"/>
      <c r="I75" s="32"/>
      <c r="J75" s="32"/>
      <c r="K75" s="32"/>
      <c r="L75" s="32"/>
      <c r="M75" s="32"/>
      <c r="N75" s="32"/>
      <c r="O75" s="32"/>
      <c r="P75" s="32"/>
      <c r="Q75" s="32"/>
    </row>
    <row r="76" spans="1:20" ht="15" customHeight="1">
      <c r="A76" s="112" t="s">
        <v>58</v>
      </c>
      <c r="B76" s="23" t="s">
        <v>26</v>
      </c>
      <c r="C76" s="108" t="s">
        <v>27</v>
      </c>
      <c r="D76" s="108"/>
      <c r="E76" s="108"/>
      <c r="F76" s="108"/>
      <c r="G76" s="108"/>
      <c r="H76" s="108"/>
      <c r="I76" s="108"/>
      <c r="J76" s="108"/>
      <c r="K76" s="108"/>
      <c r="L76" s="108"/>
      <c r="M76" s="108"/>
      <c r="N76" s="108"/>
      <c r="O76" s="108"/>
      <c r="P76" s="108"/>
      <c r="Q76" s="108"/>
    </row>
    <row r="77" spans="1:20" ht="13.5" customHeight="1">
      <c r="A77" s="109"/>
      <c r="B77" s="8" t="s">
        <v>28</v>
      </c>
      <c r="C77" s="108" t="s">
        <v>55</v>
      </c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</row>
    <row r="78" spans="1:20">
      <c r="A78" s="109"/>
      <c r="B78" s="8" t="s">
        <v>30</v>
      </c>
      <c r="C78" s="108"/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</row>
    <row r="79" spans="1:20" ht="10.5" customHeight="1">
      <c r="A79" s="109"/>
      <c r="B79" s="8" t="s">
        <v>31</v>
      </c>
      <c r="C79" s="108" t="s">
        <v>59</v>
      </c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</row>
    <row r="80" spans="1:20">
      <c r="A80" s="109"/>
      <c r="B80" s="8" t="s">
        <v>33</v>
      </c>
      <c r="C80" s="9"/>
      <c r="D80" s="9"/>
      <c r="E80" s="7">
        <f>SUM(E81:E84)</f>
        <v>7000000</v>
      </c>
      <c r="F80" s="7">
        <f>SUM(F81:F84)</f>
        <v>1050000</v>
      </c>
      <c r="G80" s="7">
        <f>SUM(G81:G84)</f>
        <v>5950000</v>
      </c>
      <c r="H80" s="9">
        <v>550000</v>
      </c>
      <c r="I80" s="9">
        <v>82500</v>
      </c>
      <c r="J80" s="9">
        <v>82500</v>
      </c>
      <c r="K80" s="9"/>
      <c r="L80" s="9"/>
      <c r="M80" s="9">
        <v>467500</v>
      </c>
      <c r="N80" s="9"/>
      <c r="O80" s="9"/>
      <c r="P80" s="9"/>
      <c r="Q80" s="9">
        <v>467500</v>
      </c>
      <c r="R80" s="11"/>
      <c r="T80" s="11"/>
    </row>
    <row r="81" spans="1:19">
      <c r="A81" s="109"/>
      <c r="B81" s="8" t="s">
        <v>79</v>
      </c>
      <c r="C81" s="111"/>
      <c r="D81" s="33" t="s">
        <v>60</v>
      </c>
      <c r="E81" s="9">
        <f>SUM(F81:G81)</f>
        <v>0</v>
      </c>
      <c r="F81" s="9">
        <v>0</v>
      </c>
      <c r="G81" s="9">
        <v>0</v>
      </c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1"/>
    </row>
    <row r="82" spans="1:19">
      <c r="A82" s="109"/>
      <c r="B82" s="8" t="s">
        <v>37</v>
      </c>
      <c r="C82" s="111"/>
      <c r="D82" s="12">
        <v>92120</v>
      </c>
      <c r="E82" s="9">
        <f>SUM(F82:G82)</f>
        <v>550000</v>
      </c>
      <c r="F82" s="9">
        <v>82500</v>
      </c>
      <c r="G82" s="9">
        <v>467500</v>
      </c>
      <c r="H82" s="9">
        <v>550000</v>
      </c>
      <c r="I82" s="9">
        <v>82500</v>
      </c>
      <c r="J82" s="9">
        <v>82500</v>
      </c>
      <c r="K82" s="12"/>
      <c r="L82" s="12"/>
      <c r="M82" s="9">
        <v>467500</v>
      </c>
      <c r="N82" s="12"/>
      <c r="O82" s="12"/>
      <c r="P82" s="12"/>
      <c r="Q82" s="9">
        <v>467500</v>
      </c>
      <c r="R82" s="11"/>
    </row>
    <row r="83" spans="1:19">
      <c r="A83" s="109"/>
      <c r="B83" s="8" t="s">
        <v>38</v>
      </c>
      <c r="C83" s="111"/>
      <c r="D83" s="12"/>
      <c r="E83" s="9">
        <f>SUM(F83:G83)</f>
        <v>1400000</v>
      </c>
      <c r="F83" s="9">
        <v>210000</v>
      </c>
      <c r="G83" s="9">
        <v>1190000</v>
      </c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1"/>
    </row>
    <row r="84" spans="1:19">
      <c r="A84" s="109"/>
      <c r="B84" s="8" t="s">
        <v>49</v>
      </c>
      <c r="C84" s="111"/>
      <c r="D84" s="12"/>
      <c r="E84" s="9">
        <f>SUM(F84:G84)</f>
        <v>5050000</v>
      </c>
      <c r="F84" s="9">
        <v>757500</v>
      </c>
      <c r="G84" s="9">
        <v>4292500</v>
      </c>
      <c r="H84" s="12"/>
      <c r="I84" s="12"/>
      <c r="J84" s="12"/>
      <c r="K84" s="12"/>
      <c r="L84" s="12"/>
      <c r="M84" s="12"/>
      <c r="N84" s="12"/>
      <c r="O84" s="12"/>
      <c r="P84" s="12"/>
      <c r="Q84" s="12"/>
    </row>
    <row r="85" spans="1:19">
      <c r="A85" s="109" t="s">
        <v>75</v>
      </c>
      <c r="B85" s="8" t="s">
        <v>26</v>
      </c>
      <c r="C85" s="108" t="s">
        <v>27</v>
      </c>
      <c r="D85" s="108"/>
      <c r="E85" s="108"/>
      <c r="F85" s="108"/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/>
    </row>
    <row r="86" spans="1:19">
      <c r="A86" s="109"/>
      <c r="B86" s="8" t="s">
        <v>28</v>
      </c>
      <c r="C86" s="108" t="s">
        <v>55</v>
      </c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</row>
    <row r="87" spans="1:19">
      <c r="A87" s="109"/>
      <c r="B87" s="8" t="s">
        <v>30</v>
      </c>
      <c r="C87" s="108"/>
      <c r="D87" s="108"/>
      <c r="E87" s="108"/>
      <c r="F87" s="108"/>
      <c r="G87" s="108"/>
      <c r="H87" s="108"/>
      <c r="I87" s="108"/>
      <c r="J87" s="108"/>
      <c r="K87" s="108"/>
      <c r="L87" s="108"/>
      <c r="M87" s="108"/>
      <c r="N87" s="108"/>
      <c r="O87" s="108"/>
      <c r="P87" s="108"/>
      <c r="Q87" s="108"/>
    </row>
    <row r="88" spans="1:19">
      <c r="A88" s="109"/>
      <c r="B88" s="8" t="s">
        <v>31</v>
      </c>
      <c r="C88" s="108" t="s">
        <v>94</v>
      </c>
      <c r="D88" s="108"/>
      <c r="E88" s="108"/>
      <c r="F88" s="108"/>
      <c r="G88" s="108"/>
      <c r="H88" s="108"/>
      <c r="I88" s="108"/>
      <c r="J88" s="108"/>
      <c r="K88" s="108"/>
      <c r="L88" s="108"/>
      <c r="M88" s="108"/>
      <c r="N88" s="108"/>
      <c r="O88" s="108"/>
      <c r="P88" s="108"/>
      <c r="Q88" s="108"/>
    </row>
    <row r="89" spans="1:19">
      <c r="A89" s="109"/>
      <c r="B89" s="8" t="s">
        <v>33</v>
      </c>
      <c r="C89" s="9"/>
      <c r="D89" s="9"/>
      <c r="E89" s="7">
        <f>SUM(E90:E92)</f>
        <v>5014061.5199999996</v>
      </c>
      <c r="F89" s="7">
        <f>SUM(F90:F92)</f>
        <v>3197415.52</v>
      </c>
      <c r="G89" s="7">
        <f>SUM(G90:G92)</f>
        <v>1816646</v>
      </c>
      <c r="H89" s="9">
        <v>1220000</v>
      </c>
      <c r="I89" s="9">
        <v>806971</v>
      </c>
      <c r="J89" s="9">
        <v>766971</v>
      </c>
      <c r="K89" s="9"/>
      <c r="L89" s="9">
        <v>40347</v>
      </c>
      <c r="M89" s="9">
        <v>413029</v>
      </c>
      <c r="N89" s="9"/>
      <c r="O89" s="9"/>
      <c r="P89" s="9"/>
      <c r="Q89" s="9">
        <v>413029</v>
      </c>
    </row>
    <row r="90" spans="1:19">
      <c r="A90" s="109"/>
      <c r="B90" s="8" t="s">
        <v>84</v>
      </c>
      <c r="C90" s="111"/>
      <c r="D90" s="33" t="s">
        <v>57</v>
      </c>
      <c r="E90" s="9">
        <f>SUM(F90:G90)</f>
        <v>1294062</v>
      </c>
      <c r="F90" s="9">
        <v>752789</v>
      </c>
      <c r="G90" s="9">
        <v>541273</v>
      </c>
      <c r="H90" s="12"/>
      <c r="I90" s="12"/>
      <c r="J90" s="12"/>
      <c r="K90" s="12"/>
      <c r="L90" s="12"/>
      <c r="M90" s="12"/>
      <c r="N90" s="12"/>
      <c r="O90" s="12"/>
      <c r="P90" s="12"/>
      <c r="Q90" s="12"/>
      <c r="S90" s="11"/>
    </row>
    <row r="91" spans="1:19">
      <c r="A91" s="109"/>
      <c r="B91" s="8" t="s">
        <v>37</v>
      </c>
      <c r="C91" s="111"/>
      <c r="D91" s="12">
        <v>90095</v>
      </c>
      <c r="E91" s="9">
        <f>SUM(F91:G91)</f>
        <v>1220000</v>
      </c>
      <c r="F91" s="9">
        <v>806971</v>
      </c>
      <c r="G91" s="9">
        <v>413029</v>
      </c>
      <c r="H91" s="9">
        <v>1220000</v>
      </c>
      <c r="I91" s="9">
        <v>806971</v>
      </c>
      <c r="J91" s="9">
        <v>766971</v>
      </c>
      <c r="K91" s="12"/>
      <c r="L91" s="12">
        <v>40347</v>
      </c>
      <c r="M91" s="9">
        <v>413029</v>
      </c>
      <c r="N91" s="12"/>
      <c r="O91" s="12"/>
      <c r="P91" s="12"/>
      <c r="Q91" s="9">
        <v>413029</v>
      </c>
      <c r="S91" s="11"/>
    </row>
    <row r="92" spans="1:19">
      <c r="A92" s="109"/>
      <c r="B92" s="8" t="s">
        <v>38</v>
      </c>
      <c r="C92" s="111"/>
      <c r="D92" s="12"/>
      <c r="E92" s="9">
        <f>SUM(F92:G92)</f>
        <v>2499999.52</v>
      </c>
      <c r="F92" s="9">
        <v>1637655.52</v>
      </c>
      <c r="G92" s="9">
        <v>862344</v>
      </c>
      <c r="H92" s="12"/>
      <c r="I92" s="12"/>
      <c r="J92" s="12"/>
      <c r="K92" s="12"/>
      <c r="L92" s="12"/>
      <c r="M92" s="12"/>
      <c r="N92" s="12"/>
      <c r="O92" s="12"/>
      <c r="P92" s="12"/>
      <c r="Q92" s="12"/>
    </row>
    <row r="93" spans="1:19">
      <c r="A93" s="109"/>
      <c r="B93" s="8" t="s">
        <v>49</v>
      </c>
      <c r="C93" s="111"/>
      <c r="D93" s="12"/>
      <c r="E93" s="9"/>
      <c r="F93" s="9"/>
      <c r="G93" s="9"/>
      <c r="H93" s="12"/>
      <c r="I93" s="12"/>
      <c r="J93" s="12"/>
      <c r="K93" s="12"/>
      <c r="L93" s="12"/>
      <c r="M93" s="12"/>
      <c r="N93" s="12"/>
      <c r="O93" s="12"/>
      <c r="P93" s="12"/>
      <c r="Q93" s="12"/>
    </row>
    <row r="94" spans="1:19" ht="22.5">
      <c r="A94" s="64">
        <v>2</v>
      </c>
      <c r="B94" s="6" t="s">
        <v>88</v>
      </c>
      <c r="C94" s="63"/>
      <c r="D94" s="12"/>
      <c r="E94" s="7">
        <f>SUM(E99,E108,E118,E127)</f>
        <v>4395506.5</v>
      </c>
      <c r="F94" s="7">
        <f t="shared" ref="F94:Q94" si="2">SUM(F99+F108+F118+F127)</f>
        <v>1101156.5</v>
      </c>
      <c r="G94" s="7">
        <f t="shared" si="2"/>
        <v>3294350</v>
      </c>
      <c r="H94" s="7">
        <f t="shared" si="2"/>
        <v>994451</v>
      </c>
      <c r="I94" s="7">
        <f t="shared" si="2"/>
        <v>231006</v>
      </c>
      <c r="J94" s="7">
        <f t="shared" si="2"/>
        <v>0</v>
      </c>
      <c r="K94" s="7">
        <f t="shared" si="2"/>
        <v>0</v>
      </c>
      <c r="L94" s="7">
        <f t="shared" si="2"/>
        <v>231006</v>
      </c>
      <c r="M94" s="7">
        <f t="shared" si="2"/>
        <v>763445</v>
      </c>
      <c r="N94" s="7">
        <f t="shared" si="2"/>
        <v>0</v>
      </c>
      <c r="O94" s="7">
        <f t="shared" si="2"/>
        <v>0</v>
      </c>
      <c r="P94" s="7">
        <f t="shared" si="2"/>
        <v>0</v>
      </c>
      <c r="Q94" s="7">
        <f t="shared" si="2"/>
        <v>763445</v>
      </c>
    </row>
    <row r="95" spans="1:19">
      <c r="A95" s="97" t="s">
        <v>89</v>
      </c>
      <c r="B95" s="8" t="s">
        <v>26</v>
      </c>
      <c r="C95" s="100" t="s">
        <v>40</v>
      </c>
      <c r="D95" s="100"/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100"/>
      <c r="P95" s="100"/>
      <c r="Q95" s="100"/>
    </row>
    <row r="96" spans="1:19">
      <c r="A96" s="98"/>
      <c r="B96" s="8" t="s">
        <v>28</v>
      </c>
      <c r="C96" s="108" t="s">
        <v>45</v>
      </c>
      <c r="D96" s="108"/>
      <c r="E96" s="108"/>
      <c r="F96" s="108"/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/>
    </row>
    <row r="97" spans="1:33">
      <c r="A97" s="98"/>
      <c r="B97" s="8" t="s">
        <v>30</v>
      </c>
      <c r="C97" s="102" t="s">
        <v>90</v>
      </c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2"/>
      <c r="P97" s="92"/>
      <c r="Q97" s="103"/>
    </row>
    <row r="98" spans="1:33">
      <c r="A98" s="98"/>
      <c r="B98" s="8" t="s">
        <v>31</v>
      </c>
      <c r="C98" s="117" t="s">
        <v>91</v>
      </c>
      <c r="D98" s="118"/>
      <c r="E98" s="118"/>
      <c r="F98" s="118"/>
      <c r="G98" s="118"/>
      <c r="H98" s="118"/>
      <c r="I98" s="118"/>
      <c r="J98" s="118"/>
      <c r="K98" s="118"/>
      <c r="L98" s="118"/>
      <c r="M98" s="118"/>
      <c r="N98" s="118"/>
      <c r="O98" s="118"/>
      <c r="P98" s="118"/>
      <c r="Q98" s="119"/>
    </row>
    <row r="99" spans="1:33">
      <c r="A99" s="98"/>
      <c r="B99" s="8" t="s">
        <v>33</v>
      </c>
      <c r="C99" s="63"/>
      <c r="D99" s="12"/>
      <c r="E99" s="7">
        <f>SUM(E100:E102)</f>
        <v>857495</v>
      </c>
      <c r="F99" s="7">
        <f>SUM(F100:F102)</f>
        <v>257607</v>
      </c>
      <c r="G99" s="7">
        <f>SUM(G100:G102)</f>
        <v>599888</v>
      </c>
      <c r="H99" s="12">
        <v>475230</v>
      </c>
      <c r="I99" s="12">
        <v>142901</v>
      </c>
      <c r="J99" s="12"/>
      <c r="K99" s="12"/>
      <c r="L99" s="12">
        <v>142901</v>
      </c>
      <c r="M99" s="12">
        <v>332329</v>
      </c>
      <c r="N99" s="12"/>
      <c r="O99" s="12"/>
      <c r="P99" s="12"/>
      <c r="Q99" s="12">
        <v>332329</v>
      </c>
    </row>
    <row r="100" spans="1:33">
      <c r="A100" s="98"/>
      <c r="B100" s="8" t="s">
        <v>82</v>
      </c>
      <c r="C100" s="115"/>
      <c r="D100" s="12" t="s">
        <v>92</v>
      </c>
      <c r="E100" s="9">
        <f>SUM(F100:G100)</f>
        <v>8000</v>
      </c>
      <c r="F100" s="9">
        <v>1200</v>
      </c>
      <c r="G100" s="9">
        <v>6800</v>
      </c>
      <c r="H100" s="12"/>
      <c r="I100" s="12"/>
      <c r="J100" s="12"/>
      <c r="K100" s="12"/>
      <c r="L100" s="12"/>
      <c r="M100" s="12"/>
      <c r="N100" s="12"/>
      <c r="O100" s="12"/>
      <c r="P100" s="12"/>
      <c r="Q100" s="12"/>
    </row>
    <row r="101" spans="1:33">
      <c r="A101" s="98"/>
      <c r="B101" s="8" t="s">
        <v>37</v>
      </c>
      <c r="C101" s="116"/>
      <c r="D101" s="12">
        <v>63095</v>
      </c>
      <c r="E101" s="9">
        <f>SUM(F101:G101)</f>
        <v>475230</v>
      </c>
      <c r="F101" s="9">
        <v>142901</v>
      </c>
      <c r="G101" s="9">
        <v>332329</v>
      </c>
      <c r="H101" s="12">
        <v>475230</v>
      </c>
      <c r="I101" s="12">
        <v>142901</v>
      </c>
      <c r="J101" s="12"/>
      <c r="K101" s="12"/>
      <c r="L101" s="12">
        <v>142901</v>
      </c>
      <c r="M101" s="12">
        <v>332329</v>
      </c>
      <c r="N101" s="12"/>
      <c r="O101" s="12"/>
      <c r="P101" s="12"/>
      <c r="Q101" s="12">
        <v>332329</v>
      </c>
    </row>
    <row r="102" spans="1:33">
      <c r="A102" s="98"/>
      <c r="B102" s="8" t="s">
        <v>38</v>
      </c>
      <c r="C102" s="116"/>
      <c r="D102" s="12"/>
      <c r="E102" s="9">
        <f>SUM(F102:G102)</f>
        <v>374265</v>
      </c>
      <c r="F102" s="9">
        <v>113506</v>
      </c>
      <c r="G102" s="9">
        <v>260759</v>
      </c>
      <c r="H102" s="12"/>
      <c r="I102" s="12"/>
      <c r="J102" s="12"/>
      <c r="K102" s="12"/>
      <c r="L102" s="12"/>
      <c r="M102" s="12"/>
      <c r="N102" s="12"/>
      <c r="O102" s="12"/>
      <c r="P102" s="12"/>
      <c r="Q102" s="12"/>
    </row>
    <row r="103" spans="1:33">
      <c r="A103" s="98"/>
      <c r="B103" s="74" t="s">
        <v>49</v>
      </c>
      <c r="C103" s="116"/>
      <c r="D103" s="49"/>
      <c r="E103" s="50"/>
      <c r="F103" s="50"/>
      <c r="G103" s="50"/>
      <c r="H103" s="49"/>
      <c r="I103" s="49"/>
      <c r="J103" s="49"/>
      <c r="K103" s="49"/>
      <c r="L103" s="49"/>
      <c r="M103" s="49"/>
      <c r="N103" s="49"/>
      <c r="O103" s="49"/>
      <c r="P103" s="49"/>
      <c r="Q103" s="49"/>
    </row>
    <row r="104" spans="1:33">
      <c r="A104" s="120" t="s">
        <v>95</v>
      </c>
      <c r="B104" s="69" t="s">
        <v>26</v>
      </c>
      <c r="C104" s="123" t="s">
        <v>96</v>
      </c>
      <c r="D104" s="123"/>
      <c r="E104" s="123"/>
      <c r="F104" s="123"/>
      <c r="G104" s="123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</row>
    <row r="105" spans="1:33" ht="18.75" customHeight="1">
      <c r="A105" s="121"/>
      <c r="B105" s="69" t="s">
        <v>28</v>
      </c>
      <c r="C105" s="123" t="s">
        <v>97</v>
      </c>
      <c r="D105" s="123"/>
      <c r="E105" s="123"/>
      <c r="F105" s="123"/>
      <c r="G105" s="123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</row>
    <row r="106" spans="1:33">
      <c r="A106" s="121"/>
      <c r="B106" s="69" t="s">
        <v>30</v>
      </c>
      <c r="C106" s="123" t="s">
        <v>99</v>
      </c>
      <c r="D106" s="124"/>
      <c r="E106" s="124"/>
      <c r="F106" s="124"/>
      <c r="G106" s="124"/>
      <c r="H106" s="124"/>
      <c r="I106" s="124"/>
      <c r="J106" s="124"/>
      <c r="K106" s="124"/>
      <c r="L106" s="124"/>
      <c r="M106" s="124"/>
      <c r="N106" s="124"/>
      <c r="O106" s="124"/>
      <c r="P106" s="124"/>
      <c r="Q106" s="124"/>
    </row>
    <row r="107" spans="1:33">
      <c r="A107" s="121"/>
      <c r="B107" s="69" t="s">
        <v>31</v>
      </c>
      <c r="C107" s="123" t="s">
        <v>98</v>
      </c>
      <c r="D107" s="124"/>
      <c r="E107" s="124"/>
      <c r="F107" s="124"/>
      <c r="G107" s="124"/>
      <c r="H107" s="124"/>
      <c r="I107" s="124"/>
      <c r="J107" s="124"/>
      <c r="K107" s="124"/>
      <c r="L107" s="124"/>
      <c r="M107" s="124"/>
      <c r="N107" s="124"/>
      <c r="O107" s="124"/>
      <c r="P107" s="124"/>
      <c r="Q107" s="124"/>
    </row>
    <row r="108" spans="1:33">
      <c r="A108" s="121"/>
      <c r="B108" s="69" t="s">
        <v>33</v>
      </c>
      <c r="C108" s="70"/>
      <c r="D108" s="71"/>
      <c r="E108" s="72">
        <f>SUM(E109:E111)</f>
        <v>1405451</v>
      </c>
      <c r="F108" s="72">
        <f>SUM(F109:F111)</f>
        <v>210819</v>
      </c>
      <c r="G108" s="72">
        <f>SUM(G109:G111)</f>
        <v>1194632</v>
      </c>
      <c r="H108" s="72">
        <f t="shared" ref="H108:Q108" si="3">SUM(H109:H111)</f>
        <v>450471</v>
      </c>
      <c r="I108" s="72">
        <f t="shared" si="3"/>
        <v>67571</v>
      </c>
      <c r="J108" s="72">
        <f t="shared" si="3"/>
        <v>0</v>
      </c>
      <c r="K108" s="72">
        <f t="shared" si="3"/>
        <v>0</v>
      </c>
      <c r="L108" s="72">
        <f t="shared" si="3"/>
        <v>67571</v>
      </c>
      <c r="M108" s="72">
        <f t="shared" si="3"/>
        <v>382900</v>
      </c>
      <c r="N108" s="72">
        <f t="shared" si="3"/>
        <v>0</v>
      </c>
      <c r="O108" s="72">
        <f t="shared" si="3"/>
        <v>0</v>
      </c>
      <c r="P108" s="72">
        <f t="shared" si="3"/>
        <v>0</v>
      </c>
      <c r="Q108" s="72">
        <f t="shared" si="3"/>
        <v>382900</v>
      </c>
    </row>
    <row r="109" spans="1:33" ht="14.25" customHeight="1">
      <c r="A109" s="121"/>
      <c r="B109" s="69" t="s">
        <v>82</v>
      </c>
      <c r="C109" s="125"/>
      <c r="D109" s="71" t="s">
        <v>100</v>
      </c>
      <c r="E109" s="73">
        <f>SUM(F109:G109)</f>
        <v>954980</v>
      </c>
      <c r="F109" s="73">
        <v>143248</v>
      </c>
      <c r="G109" s="73">
        <v>811732</v>
      </c>
      <c r="H109" s="71"/>
      <c r="I109" s="71"/>
      <c r="J109" s="71"/>
      <c r="K109" s="71"/>
      <c r="L109" s="71"/>
      <c r="M109" s="71"/>
      <c r="N109" s="71"/>
      <c r="O109" s="71"/>
      <c r="P109" s="71"/>
      <c r="Q109" s="71"/>
    </row>
    <row r="110" spans="1:33">
      <c r="A110" s="121"/>
      <c r="B110" s="69" t="s">
        <v>37</v>
      </c>
      <c r="C110" s="125"/>
      <c r="D110" s="71">
        <v>85395</v>
      </c>
      <c r="E110" s="73">
        <f>SUM(F110:G110)</f>
        <v>450471</v>
      </c>
      <c r="F110" s="73">
        <v>67571</v>
      </c>
      <c r="G110" s="73">
        <v>382900</v>
      </c>
      <c r="H110" s="71">
        <v>450471</v>
      </c>
      <c r="I110" s="71">
        <v>67571</v>
      </c>
      <c r="J110" s="71"/>
      <c r="K110" s="71"/>
      <c r="L110" s="71">
        <v>67571</v>
      </c>
      <c r="M110" s="71">
        <v>382900</v>
      </c>
      <c r="N110" s="71"/>
      <c r="O110" s="71"/>
      <c r="P110" s="71"/>
      <c r="Q110" s="71">
        <v>382900</v>
      </c>
    </row>
    <row r="111" spans="1:33">
      <c r="A111" s="121"/>
      <c r="B111" s="69" t="s">
        <v>38</v>
      </c>
      <c r="C111" s="125"/>
      <c r="D111" s="71"/>
      <c r="E111" s="73"/>
      <c r="F111" s="73"/>
      <c r="G111" s="73"/>
      <c r="H111" s="71"/>
      <c r="I111" s="71"/>
      <c r="J111" s="71"/>
      <c r="K111" s="71"/>
      <c r="L111" s="71"/>
      <c r="M111" s="71"/>
      <c r="N111" s="71"/>
      <c r="O111" s="71"/>
      <c r="P111" s="71"/>
      <c r="Q111" s="71"/>
      <c r="S111" s="79"/>
      <c r="T111" s="79"/>
      <c r="U111" s="79"/>
      <c r="V111" s="79"/>
      <c r="W111" s="79"/>
      <c r="X111" s="79"/>
      <c r="Y111" s="79"/>
      <c r="Z111" s="79"/>
      <c r="AA111" s="79"/>
      <c r="AB111" s="79"/>
      <c r="AC111" s="79"/>
      <c r="AD111" s="79"/>
      <c r="AE111" s="79"/>
      <c r="AF111" s="79"/>
      <c r="AG111" s="79"/>
    </row>
    <row r="112" spans="1:33">
      <c r="A112" s="28"/>
      <c r="B112" s="29"/>
      <c r="C112" s="126"/>
      <c r="D112" s="18"/>
      <c r="E112" s="21"/>
      <c r="F112" s="21"/>
      <c r="G112" s="21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S112" s="79"/>
      <c r="T112" s="79"/>
      <c r="U112" s="79"/>
      <c r="V112" s="79"/>
      <c r="W112" s="79"/>
      <c r="X112" s="79"/>
      <c r="Y112" s="79"/>
      <c r="Z112" s="79"/>
      <c r="AA112" s="79"/>
      <c r="AB112" s="79"/>
      <c r="AC112" s="79"/>
      <c r="AD112" s="79"/>
      <c r="AE112" s="79"/>
      <c r="AF112" s="79"/>
      <c r="AG112" s="79"/>
    </row>
    <row r="113" spans="1:33">
      <c r="A113" s="80"/>
      <c r="B113" s="29"/>
      <c r="C113" s="126"/>
      <c r="D113" s="18"/>
      <c r="E113" s="21"/>
      <c r="F113" s="21"/>
      <c r="G113" s="21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S113" s="79"/>
      <c r="T113" s="79"/>
      <c r="U113" s="79"/>
      <c r="V113" s="79"/>
      <c r="W113" s="79"/>
      <c r="X113" s="79"/>
      <c r="Y113" s="79"/>
      <c r="Z113" s="79"/>
      <c r="AA113" s="79"/>
      <c r="AB113" s="79"/>
      <c r="AC113" s="79"/>
      <c r="AD113" s="79"/>
      <c r="AE113" s="79"/>
      <c r="AF113" s="79"/>
      <c r="AG113" s="79"/>
    </row>
    <row r="114" spans="1:33">
      <c r="A114" s="120" t="s">
        <v>103</v>
      </c>
      <c r="B114" s="69" t="s">
        <v>26</v>
      </c>
      <c r="C114" s="127"/>
      <c r="D114" s="88" t="s">
        <v>40</v>
      </c>
      <c r="E114" s="89"/>
      <c r="F114" s="89"/>
      <c r="G114" s="89"/>
      <c r="H114" s="89"/>
      <c r="I114" s="89"/>
      <c r="J114" s="89"/>
      <c r="K114" s="89"/>
      <c r="L114" s="89"/>
      <c r="M114" s="89"/>
      <c r="N114" s="89"/>
      <c r="O114" s="89"/>
      <c r="P114" s="89"/>
      <c r="Q114" s="90"/>
      <c r="R114" s="20"/>
      <c r="S114" s="101"/>
      <c r="T114" s="101"/>
      <c r="U114" s="101"/>
      <c r="V114" s="101"/>
      <c r="W114" s="101"/>
      <c r="X114" s="101"/>
      <c r="Y114" s="101"/>
      <c r="Z114" s="101"/>
      <c r="AA114" s="101"/>
      <c r="AB114" s="101"/>
      <c r="AC114" s="101"/>
      <c r="AD114" s="101"/>
      <c r="AE114" s="101"/>
      <c r="AF114" s="101"/>
      <c r="AG114" s="101"/>
    </row>
    <row r="115" spans="1:33">
      <c r="A115" s="121"/>
      <c r="B115" s="69" t="s">
        <v>28</v>
      </c>
      <c r="C115" s="127"/>
      <c r="D115" s="91" t="s">
        <v>45</v>
      </c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3"/>
      <c r="R115" s="20"/>
      <c r="S115" s="101"/>
      <c r="T115" s="101"/>
      <c r="U115" s="101"/>
      <c r="V115" s="101"/>
      <c r="W115" s="101"/>
      <c r="X115" s="101"/>
      <c r="Y115" s="101"/>
      <c r="Z115" s="101"/>
      <c r="AA115" s="101"/>
      <c r="AB115" s="101"/>
      <c r="AC115" s="101"/>
      <c r="AD115" s="101"/>
      <c r="AE115" s="101"/>
      <c r="AF115" s="101"/>
      <c r="AG115" s="101"/>
    </row>
    <row r="116" spans="1:33">
      <c r="A116" s="121"/>
      <c r="B116" s="69" t="s">
        <v>30</v>
      </c>
      <c r="C116" s="127"/>
      <c r="D116" s="91" t="s">
        <v>90</v>
      </c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2"/>
      <c r="P116" s="92"/>
      <c r="Q116" s="93"/>
      <c r="R116" s="20"/>
      <c r="S116" s="92"/>
      <c r="T116" s="92"/>
      <c r="U116" s="92"/>
      <c r="V116" s="92"/>
      <c r="W116" s="92"/>
      <c r="X116" s="92"/>
      <c r="Y116" s="92"/>
      <c r="Z116" s="92"/>
      <c r="AA116" s="92"/>
      <c r="AB116" s="92"/>
      <c r="AC116" s="92"/>
      <c r="AD116" s="92"/>
      <c r="AE116" s="92"/>
      <c r="AF116" s="92"/>
      <c r="AG116" s="92"/>
    </row>
    <row r="117" spans="1:33">
      <c r="A117" s="121"/>
      <c r="B117" s="69" t="s">
        <v>31</v>
      </c>
      <c r="C117" s="127"/>
      <c r="D117" s="94" t="s">
        <v>101</v>
      </c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6"/>
      <c r="R117" s="20"/>
      <c r="S117" s="101"/>
      <c r="T117" s="92"/>
      <c r="U117" s="92"/>
      <c r="V117" s="92"/>
      <c r="W117" s="92"/>
      <c r="X117" s="92"/>
      <c r="Y117" s="92"/>
      <c r="Z117" s="92"/>
      <c r="AA117" s="92"/>
      <c r="AB117" s="92"/>
      <c r="AC117" s="92"/>
      <c r="AD117" s="92"/>
      <c r="AE117" s="92"/>
      <c r="AF117" s="92"/>
      <c r="AG117" s="92"/>
    </row>
    <row r="118" spans="1:33">
      <c r="A118" s="121"/>
      <c r="B118" s="69" t="s">
        <v>33</v>
      </c>
      <c r="C118" s="125"/>
      <c r="D118" s="61" t="s">
        <v>92</v>
      </c>
      <c r="E118" s="76">
        <v>12657.5</v>
      </c>
      <c r="F118" s="76">
        <v>12657.5</v>
      </c>
      <c r="G118" s="77">
        <v>0</v>
      </c>
      <c r="H118" s="78">
        <v>600</v>
      </c>
      <c r="I118" s="78">
        <v>600</v>
      </c>
      <c r="J118" s="78"/>
      <c r="K118" s="78"/>
      <c r="L118" s="78">
        <v>600</v>
      </c>
      <c r="M118" s="78"/>
      <c r="N118" s="78"/>
      <c r="O118" s="78"/>
      <c r="P118" s="78"/>
      <c r="Q118" s="78"/>
      <c r="R118" s="79"/>
      <c r="S118" s="79"/>
      <c r="T118" s="79"/>
      <c r="U118" s="79"/>
      <c r="V118" s="79"/>
      <c r="W118" s="79"/>
      <c r="X118" s="79"/>
      <c r="Y118" s="79"/>
      <c r="Z118" s="79"/>
      <c r="AA118" s="79"/>
      <c r="AB118" s="79"/>
      <c r="AC118" s="79"/>
      <c r="AD118" s="79"/>
      <c r="AE118" s="79"/>
      <c r="AF118" s="79"/>
      <c r="AG118" s="79"/>
    </row>
    <row r="119" spans="1:33">
      <c r="A119" s="121"/>
      <c r="B119" s="69" t="s">
        <v>102</v>
      </c>
      <c r="C119" s="125"/>
      <c r="D119" s="12">
        <v>63095</v>
      </c>
      <c r="E119" s="75">
        <v>600</v>
      </c>
      <c r="F119" s="75">
        <v>600</v>
      </c>
      <c r="G119" s="73">
        <v>0</v>
      </c>
      <c r="H119" s="71">
        <v>600</v>
      </c>
      <c r="I119" s="71">
        <v>600</v>
      </c>
      <c r="J119" s="71"/>
      <c r="K119" s="71"/>
      <c r="L119" s="71"/>
      <c r="M119" s="71"/>
      <c r="N119" s="71"/>
      <c r="O119" s="71"/>
      <c r="P119" s="71"/>
      <c r="Q119" s="71"/>
    </row>
    <row r="120" spans="1:33">
      <c r="A120" s="121"/>
      <c r="B120" s="69" t="s">
        <v>43</v>
      </c>
      <c r="C120" s="125"/>
      <c r="D120" s="71"/>
      <c r="E120" s="75">
        <v>8632.5</v>
      </c>
      <c r="F120" s="75">
        <v>8632.5</v>
      </c>
      <c r="G120" s="73">
        <v>0</v>
      </c>
      <c r="H120" s="71"/>
      <c r="I120" s="71"/>
      <c r="J120" s="71"/>
      <c r="K120" s="71"/>
      <c r="L120" s="71"/>
      <c r="M120" s="71"/>
      <c r="N120" s="71"/>
      <c r="O120" s="71"/>
      <c r="P120" s="71"/>
      <c r="Q120" s="71"/>
    </row>
    <row r="121" spans="1:33">
      <c r="A121" s="122"/>
      <c r="B121" s="69" t="s">
        <v>49</v>
      </c>
      <c r="C121" s="125"/>
      <c r="D121" s="71"/>
      <c r="E121" s="75">
        <v>3425</v>
      </c>
      <c r="F121" s="75">
        <v>3425</v>
      </c>
      <c r="G121" s="73">
        <v>0</v>
      </c>
      <c r="H121" s="71"/>
      <c r="I121" s="71"/>
      <c r="J121" s="71"/>
      <c r="K121" s="71"/>
      <c r="L121" s="71"/>
      <c r="M121" s="71"/>
      <c r="N121" s="71"/>
      <c r="O121" s="71"/>
      <c r="P121" s="71"/>
      <c r="Q121" s="71"/>
    </row>
    <row r="122" spans="1:33">
      <c r="A122" s="97" t="s">
        <v>107</v>
      </c>
      <c r="B122" s="8" t="s">
        <v>26</v>
      </c>
      <c r="C122" s="100" t="s">
        <v>40</v>
      </c>
      <c r="D122" s="100"/>
      <c r="E122" s="100"/>
      <c r="F122" s="100"/>
      <c r="G122" s="100"/>
      <c r="H122" s="100"/>
      <c r="I122" s="100"/>
      <c r="J122" s="100"/>
      <c r="K122" s="100"/>
      <c r="L122" s="100"/>
      <c r="M122" s="100"/>
      <c r="N122" s="100"/>
      <c r="O122" s="100"/>
      <c r="P122" s="100"/>
      <c r="Q122" s="100"/>
    </row>
    <row r="123" spans="1:33" ht="12.75" customHeight="1">
      <c r="A123" s="98"/>
      <c r="B123" s="83" t="s">
        <v>28</v>
      </c>
      <c r="C123" s="101" t="s">
        <v>104</v>
      </c>
      <c r="D123" s="101"/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1"/>
      <c r="Q123" s="101"/>
    </row>
    <row r="124" spans="1:33">
      <c r="A124" s="99"/>
      <c r="B124" s="82" t="s">
        <v>30</v>
      </c>
      <c r="C124" s="101" t="s">
        <v>105</v>
      </c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</row>
    <row r="125" spans="1:33" ht="12.75" hidden="1" customHeight="1">
      <c r="A125" s="98"/>
      <c r="B125" s="23" t="s">
        <v>31</v>
      </c>
      <c r="C125" s="102" t="s">
        <v>91</v>
      </c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103"/>
    </row>
    <row r="126" spans="1:33" ht="12.75" customHeight="1">
      <c r="A126" s="98"/>
      <c r="B126" s="82" t="s">
        <v>31</v>
      </c>
      <c r="C126" s="101" t="s">
        <v>106</v>
      </c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2"/>
      <c r="P126" s="92"/>
      <c r="Q126" s="92"/>
    </row>
    <row r="127" spans="1:33">
      <c r="A127" s="99"/>
      <c r="B127" s="69" t="s">
        <v>33</v>
      </c>
      <c r="C127" s="81"/>
      <c r="D127" s="71" t="s">
        <v>108</v>
      </c>
      <c r="E127" s="72">
        <f>SUM(E128:E130)</f>
        <v>2119903</v>
      </c>
      <c r="F127" s="72">
        <f t="shared" ref="F127:Q127" si="4">SUM(F128:F130)</f>
        <v>620073</v>
      </c>
      <c r="G127" s="72">
        <f t="shared" si="4"/>
        <v>1499830</v>
      </c>
      <c r="H127" s="72">
        <f t="shared" si="4"/>
        <v>68150</v>
      </c>
      <c r="I127" s="72">
        <f t="shared" si="4"/>
        <v>19934</v>
      </c>
      <c r="J127" s="72">
        <f t="shared" si="4"/>
        <v>0</v>
      </c>
      <c r="K127" s="72">
        <f t="shared" si="4"/>
        <v>0</v>
      </c>
      <c r="L127" s="72">
        <f t="shared" si="4"/>
        <v>19934</v>
      </c>
      <c r="M127" s="72">
        <f t="shared" si="4"/>
        <v>48216</v>
      </c>
      <c r="N127" s="72">
        <f t="shared" si="4"/>
        <v>0</v>
      </c>
      <c r="O127" s="72">
        <f t="shared" si="4"/>
        <v>0</v>
      </c>
      <c r="P127" s="72">
        <f t="shared" si="4"/>
        <v>0</v>
      </c>
      <c r="Q127" s="72">
        <f t="shared" si="4"/>
        <v>48216</v>
      </c>
    </row>
    <row r="128" spans="1:33">
      <c r="A128" s="99"/>
      <c r="B128" s="69" t="s">
        <v>109</v>
      </c>
      <c r="C128" s="18"/>
      <c r="D128" s="71">
        <v>75075</v>
      </c>
      <c r="E128" s="73">
        <f>SUM(F128:G128)</f>
        <v>68150</v>
      </c>
      <c r="F128" s="73">
        <v>19934</v>
      </c>
      <c r="G128" s="73">
        <v>48216</v>
      </c>
      <c r="H128" s="71">
        <v>68150</v>
      </c>
      <c r="I128" s="73">
        <v>19934</v>
      </c>
      <c r="J128" s="71"/>
      <c r="K128" s="71"/>
      <c r="L128" s="71">
        <v>19934</v>
      </c>
      <c r="M128" s="71">
        <v>48216</v>
      </c>
      <c r="N128" s="71"/>
      <c r="O128" s="71"/>
      <c r="P128" s="71"/>
      <c r="Q128" s="71">
        <v>48216</v>
      </c>
    </row>
    <row r="129" spans="1:17">
      <c r="A129" s="99"/>
      <c r="B129" s="69" t="s">
        <v>38</v>
      </c>
      <c r="C129" s="18"/>
      <c r="D129" s="71"/>
      <c r="E129" s="73">
        <f>SUM(F129:G129)</f>
        <v>1021752</v>
      </c>
      <c r="F129" s="73">
        <v>298863</v>
      </c>
      <c r="G129" s="71">
        <v>722889</v>
      </c>
      <c r="H129" s="84"/>
      <c r="I129" s="71"/>
      <c r="J129" s="71"/>
      <c r="K129" s="71"/>
      <c r="L129" s="71"/>
      <c r="M129" s="71"/>
      <c r="N129" s="71"/>
      <c r="O129" s="71"/>
      <c r="P129" s="71"/>
      <c r="Q129" s="71"/>
    </row>
    <row r="130" spans="1:17">
      <c r="A130" s="99"/>
      <c r="B130" s="69" t="s">
        <v>49</v>
      </c>
      <c r="C130" s="18"/>
      <c r="D130" s="71"/>
      <c r="E130" s="73">
        <f>SUM(F130:G130)</f>
        <v>1030001</v>
      </c>
      <c r="F130" s="73">
        <v>301276</v>
      </c>
      <c r="G130" s="73">
        <v>728725</v>
      </c>
      <c r="H130" s="71"/>
      <c r="I130" s="71"/>
      <c r="J130" s="71"/>
      <c r="K130" s="71"/>
      <c r="L130" s="71"/>
      <c r="M130" s="71"/>
      <c r="N130" s="71"/>
      <c r="O130" s="71"/>
      <c r="P130" s="71"/>
      <c r="Q130" s="71"/>
    </row>
    <row r="131" spans="1:17">
      <c r="A131" s="85" t="s">
        <v>81</v>
      </c>
      <c r="B131" s="86"/>
      <c r="C131" s="87" t="s">
        <v>24</v>
      </c>
      <c r="D131" s="87"/>
      <c r="E131" s="72">
        <f t="shared" ref="E131:Q131" si="5">SUM(E94,E10)</f>
        <v>116140032.02</v>
      </c>
      <c r="F131" s="72">
        <f t="shared" si="5"/>
        <v>34820364.020000003</v>
      </c>
      <c r="G131" s="72">
        <f t="shared" si="5"/>
        <v>81319668</v>
      </c>
      <c r="H131" s="72">
        <f t="shared" si="5"/>
        <v>46288268</v>
      </c>
      <c r="I131" s="72">
        <f t="shared" si="5"/>
        <v>15214383</v>
      </c>
      <c r="J131" s="72">
        <f t="shared" si="5"/>
        <v>13306676</v>
      </c>
      <c r="K131" s="72">
        <f t="shared" si="5"/>
        <v>0</v>
      </c>
      <c r="L131" s="72">
        <f t="shared" si="5"/>
        <v>1908054</v>
      </c>
      <c r="M131" s="72">
        <f t="shared" si="5"/>
        <v>31073885</v>
      </c>
      <c r="N131" s="72">
        <f t="shared" si="5"/>
        <v>0</v>
      </c>
      <c r="O131" s="72">
        <f t="shared" si="5"/>
        <v>0</v>
      </c>
      <c r="P131" s="72">
        <f t="shared" si="5"/>
        <v>0</v>
      </c>
      <c r="Q131" s="72">
        <f t="shared" si="5"/>
        <v>31073885</v>
      </c>
    </row>
  </sheetData>
  <mergeCells count="102">
    <mergeCell ref="S114:AG114"/>
    <mergeCell ref="S115:AG115"/>
    <mergeCell ref="S116:AG116"/>
    <mergeCell ref="S117:AG117"/>
    <mergeCell ref="A95:A103"/>
    <mergeCell ref="C100:C103"/>
    <mergeCell ref="C95:Q95"/>
    <mergeCell ref="C96:Q96"/>
    <mergeCell ref="C97:Q97"/>
    <mergeCell ref="C98:Q98"/>
    <mergeCell ref="A104:A111"/>
    <mergeCell ref="A114:A121"/>
    <mergeCell ref="C107:Q107"/>
    <mergeCell ref="C109:C121"/>
    <mergeCell ref="C104:Q104"/>
    <mergeCell ref="C105:Q105"/>
    <mergeCell ref="C106:Q106"/>
    <mergeCell ref="A76:A84"/>
    <mergeCell ref="C76:Q76"/>
    <mergeCell ref="C77:Q77"/>
    <mergeCell ref="C78:Q78"/>
    <mergeCell ref="C79:Q79"/>
    <mergeCell ref="C81:C84"/>
    <mergeCell ref="A85:A93"/>
    <mergeCell ref="C85:Q85"/>
    <mergeCell ref="C86:Q86"/>
    <mergeCell ref="C87:Q87"/>
    <mergeCell ref="C88:Q88"/>
    <mergeCell ref="C90:C93"/>
    <mergeCell ref="A55:A62"/>
    <mergeCell ref="C55:Q55"/>
    <mergeCell ref="C56:Q56"/>
    <mergeCell ref="C57:Q57"/>
    <mergeCell ref="D58:Q58"/>
    <mergeCell ref="C60:C62"/>
    <mergeCell ref="A65:A73"/>
    <mergeCell ref="C65:Q65"/>
    <mergeCell ref="C66:Q66"/>
    <mergeCell ref="C67:Q67"/>
    <mergeCell ref="C68:Q68"/>
    <mergeCell ref="C70:C73"/>
    <mergeCell ref="A37:A45"/>
    <mergeCell ref="C37:Q37"/>
    <mergeCell ref="C38:Q38"/>
    <mergeCell ref="C39:Q39"/>
    <mergeCell ref="D40:Q40"/>
    <mergeCell ref="C42:C45"/>
    <mergeCell ref="A46:A54"/>
    <mergeCell ref="C46:Q46"/>
    <mergeCell ref="C47:Q47"/>
    <mergeCell ref="C48:Q48"/>
    <mergeCell ref="C49:Q49"/>
    <mergeCell ref="C51:C54"/>
    <mergeCell ref="A19:A26"/>
    <mergeCell ref="C19:Q19"/>
    <mergeCell ref="C20:Q20"/>
    <mergeCell ref="C21:Q21"/>
    <mergeCell ref="C22:Q22"/>
    <mergeCell ref="C24:C26"/>
    <mergeCell ref="A11:A18"/>
    <mergeCell ref="A27:A34"/>
    <mergeCell ref="C27:Q27"/>
    <mergeCell ref="C28:Q28"/>
    <mergeCell ref="C30:Q30"/>
    <mergeCell ref="C32:C34"/>
    <mergeCell ref="C16:C17"/>
    <mergeCell ref="C10:D10"/>
    <mergeCell ref="C11:Q11"/>
    <mergeCell ref="C12:Q12"/>
    <mergeCell ref="C13:Q13"/>
    <mergeCell ref="C14:Q14"/>
    <mergeCell ref="G4:G8"/>
    <mergeCell ref="H4:Q4"/>
    <mergeCell ref="H5:H8"/>
    <mergeCell ref="I5:Q5"/>
    <mergeCell ref="I6:L6"/>
    <mergeCell ref="A1:Q1"/>
    <mergeCell ref="A3:A8"/>
    <mergeCell ref="B3:B8"/>
    <mergeCell ref="C3:C8"/>
    <mergeCell ref="D3:D8"/>
    <mergeCell ref="E3:E8"/>
    <mergeCell ref="F3:G3"/>
    <mergeCell ref="H3:Q3"/>
    <mergeCell ref="F4:F8"/>
    <mergeCell ref="M6:Q6"/>
    <mergeCell ref="I7:I8"/>
    <mergeCell ref="J7:L7"/>
    <mergeCell ref="M7:M8"/>
    <mergeCell ref="N7:Q7"/>
    <mergeCell ref="A131:B131"/>
    <mergeCell ref="C131:D131"/>
    <mergeCell ref="D114:Q114"/>
    <mergeCell ref="D115:Q115"/>
    <mergeCell ref="D116:Q116"/>
    <mergeCell ref="D117:Q117"/>
    <mergeCell ref="A122:A130"/>
    <mergeCell ref="C122:Q122"/>
    <mergeCell ref="C123:Q123"/>
    <mergeCell ref="C124:Q124"/>
    <mergeCell ref="C126:Q126"/>
    <mergeCell ref="C125:Q125"/>
  </mergeCells>
  <phoneticPr fontId="20" type="noConversion"/>
  <printOptions horizontalCentered="1"/>
  <pageMargins left="0.31496062992125984" right="0.15748031496062992" top="0.11811023622047245" bottom="0.19685039370078741" header="0.51181102362204722" footer="0.15748031496062992"/>
  <pageSetup paperSize="9" firstPageNumber="0" orientation="landscape" r:id="rId1"/>
  <headerFooter alignWithMargins="0"/>
  <rowBreaks count="3" manualBreakCount="3">
    <brk id="35" max="16383" man="1"/>
    <brk id="74" max="16383" man="1"/>
    <brk id="112" max="16383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20"/>
  <sheetViews>
    <sheetView workbookViewId="0">
      <selection activeCell="R23" sqref="R23"/>
    </sheetView>
  </sheetViews>
  <sheetFormatPr defaultRowHeight="12.75"/>
  <sheetData>
    <row r="1" spans="1:17" ht="12.95" customHeight="1">
      <c r="A1" s="105" t="s">
        <v>1</v>
      </c>
      <c r="B1" s="105" t="s">
        <v>2</v>
      </c>
      <c r="C1" s="106" t="s">
        <v>3</v>
      </c>
      <c r="D1" s="106" t="s">
        <v>4</v>
      </c>
      <c r="E1" s="106" t="s">
        <v>5</v>
      </c>
      <c r="F1" s="105" t="s">
        <v>6</v>
      </c>
      <c r="G1" s="105"/>
      <c r="H1" s="105" t="s">
        <v>7</v>
      </c>
      <c r="I1" s="105"/>
      <c r="J1" s="105"/>
      <c r="K1" s="105"/>
      <c r="L1" s="105"/>
      <c r="M1" s="105"/>
      <c r="N1" s="105"/>
      <c r="O1" s="105"/>
      <c r="P1" s="105"/>
      <c r="Q1" s="105"/>
    </row>
    <row r="2" spans="1:17" ht="12.95" customHeight="1">
      <c r="A2" s="105"/>
      <c r="B2" s="105"/>
      <c r="C2" s="106"/>
      <c r="D2" s="106"/>
      <c r="E2" s="106"/>
      <c r="F2" s="106" t="s">
        <v>8</v>
      </c>
      <c r="G2" s="106" t="s">
        <v>9</v>
      </c>
      <c r="H2" s="105" t="s">
        <v>64</v>
      </c>
      <c r="I2" s="105"/>
      <c r="J2" s="105"/>
      <c r="K2" s="105"/>
      <c r="L2" s="105"/>
      <c r="M2" s="105"/>
      <c r="N2" s="105"/>
      <c r="O2" s="105"/>
      <c r="P2" s="105"/>
      <c r="Q2" s="105"/>
    </row>
    <row r="3" spans="1:17" ht="12.95" customHeight="1">
      <c r="A3" s="105"/>
      <c r="B3" s="105"/>
      <c r="C3" s="106"/>
      <c r="D3" s="106"/>
      <c r="E3" s="106"/>
      <c r="F3" s="106"/>
      <c r="G3" s="106"/>
      <c r="H3" s="106" t="s">
        <v>11</v>
      </c>
      <c r="I3" s="105" t="s">
        <v>12</v>
      </c>
      <c r="J3" s="105"/>
      <c r="K3" s="105"/>
      <c r="L3" s="105"/>
      <c r="M3" s="105"/>
      <c r="N3" s="105"/>
      <c r="O3" s="105"/>
      <c r="P3" s="105"/>
      <c r="Q3" s="105"/>
    </row>
    <row r="4" spans="1:17">
      <c r="A4" s="105"/>
      <c r="B4" s="105"/>
      <c r="C4" s="106"/>
      <c r="D4" s="106"/>
      <c r="E4" s="106"/>
      <c r="F4" s="106"/>
      <c r="G4" s="106"/>
      <c r="H4" s="106"/>
      <c r="I4" s="105" t="s">
        <v>13</v>
      </c>
      <c r="J4" s="105"/>
      <c r="K4" s="105"/>
      <c r="L4" s="105"/>
      <c r="M4" s="105" t="s">
        <v>14</v>
      </c>
      <c r="N4" s="105"/>
      <c r="O4" s="105"/>
      <c r="P4" s="105"/>
      <c r="Q4" s="105"/>
    </row>
    <row r="5" spans="1:17" ht="12.95" customHeight="1">
      <c r="A5" s="105"/>
      <c r="B5" s="105"/>
      <c r="C5" s="106"/>
      <c r="D5" s="106"/>
      <c r="E5" s="106"/>
      <c r="F5" s="106"/>
      <c r="G5" s="106"/>
      <c r="H5" s="106"/>
      <c r="I5" s="106" t="s">
        <v>15</v>
      </c>
      <c r="J5" s="105" t="s">
        <v>16</v>
      </c>
      <c r="K5" s="105"/>
      <c r="L5" s="105"/>
      <c r="M5" s="106" t="s">
        <v>17</v>
      </c>
      <c r="N5" s="106" t="s">
        <v>16</v>
      </c>
      <c r="O5" s="106"/>
      <c r="P5" s="106"/>
      <c r="Q5" s="106"/>
    </row>
    <row r="6" spans="1:17" ht="67.5">
      <c r="A6" s="105"/>
      <c r="B6" s="105"/>
      <c r="C6" s="106"/>
      <c r="D6" s="106"/>
      <c r="E6" s="106"/>
      <c r="F6" s="106"/>
      <c r="G6" s="106"/>
      <c r="H6" s="106"/>
      <c r="I6" s="106"/>
      <c r="J6" s="3" t="s">
        <v>18</v>
      </c>
      <c r="K6" s="3" t="s">
        <v>19</v>
      </c>
      <c r="L6" s="3" t="s">
        <v>20</v>
      </c>
      <c r="M6" s="106"/>
      <c r="N6" s="3" t="s">
        <v>21</v>
      </c>
      <c r="O6" s="3" t="s">
        <v>18</v>
      </c>
      <c r="P6" s="3" t="s">
        <v>19</v>
      </c>
      <c r="Q6" s="3" t="s">
        <v>22</v>
      </c>
    </row>
    <row r="7" spans="1:17">
      <c r="A7" s="4">
        <v>1</v>
      </c>
      <c r="B7" s="4">
        <v>2</v>
      </c>
      <c r="C7" s="4">
        <v>3</v>
      </c>
      <c r="D7" s="4">
        <v>4</v>
      </c>
      <c r="E7" s="4">
        <v>5</v>
      </c>
      <c r="F7" s="4">
        <v>6</v>
      </c>
      <c r="G7" s="4">
        <v>7</v>
      </c>
      <c r="H7" s="4">
        <v>8</v>
      </c>
      <c r="I7" s="4">
        <v>9</v>
      </c>
      <c r="J7" s="4">
        <v>10</v>
      </c>
      <c r="K7" s="4">
        <v>11</v>
      </c>
      <c r="L7" s="4">
        <v>12</v>
      </c>
      <c r="M7" s="4">
        <v>13</v>
      </c>
      <c r="N7" s="4">
        <v>14</v>
      </c>
      <c r="O7" s="4">
        <v>15</v>
      </c>
      <c r="P7" s="4">
        <v>16</v>
      </c>
      <c r="Q7" s="4">
        <v>17</v>
      </c>
    </row>
    <row r="8" spans="1:17" ht="33.75">
      <c r="A8" s="40">
        <v>1</v>
      </c>
      <c r="B8" s="6" t="s">
        <v>23</v>
      </c>
      <c r="C8" s="128" t="s">
        <v>24</v>
      </c>
      <c r="D8" s="128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</row>
    <row r="9" spans="1:17" ht="13.35" customHeight="1">
      <c r="A9" s="129" t="s">
        <v>25</v>
      </c>
      <c r="B9" s="42" t="s">
        <v>26</v>
      </c>
      <c r="C9" s="130" t="s">
        <v>65</v>
      </c>
      <c r="D9" s="130"/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/>
    </row>
    <row r="10" spans="1:17">
      <c r="A10" s="129"/>
      <c r="B10" s="42" t="s">
        <v>28</v>
      </c>
      <c r="C10" s="131" t="s">
        <v>66</v>
      </c>
      <c r="D10" s="131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  <c r="P10" s="131"/>
      <c r="Q10" s="131"/>
    </row>
    <row r="11" spans="1:17">
      <c r="A11" s="129"/>
      <c r="B11" s="42" t="s">
        <v>30</v>
      </c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31"/>
    </row>
    <row r="12" spans="1:17">
      <c r="A12" s="129"/>
      <c r="B12" s="43" t="s">
        <v>31</v>
      </c>
      <c r="C12" s="131" t="s">
        <v>67</v>
      </c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31"/>
    </row>
    <row r="13" spans="1:17">
      <c r="A13" s="129"/>
      <c r="B13" s="8" t="s">
        <v>33</v>
      </c>
      <c r="C13" s="9"/>
      <c r="D13" s="9"/>
      <c r="E13" s="7">
        <v>6495658</v>
      </c>
      <c r="F13" s="7">
        <v>3408899</v>
      </c>
      <c r="G13" s="7">
        <v>3086759</v>
      </c>
      <c r="H13" s="9">
        <v>3651503</v>
      </c>
      <c r="I13" s="9">
        <v>1872911</v>
      </c>
      <c r="J13" s="9"/>
      <c r="K13" s="9"/>
      <c r="L13" s="9">
        <v>1872911</v>
      </c>
      <c r="M13" s="9">
        <f>SUM(N13:Q13)</f>
        <v>1723592</v>
      </c>
      <c r="N13" s="9"/>
      <c r="O13" s="9"/>
      <c r="P13" s="9"/>
      <c r="Q13" s="9">
        <f>SUM(Q14)</f>
        <v>1723592</v>
      </c>
    </row>
    <row r="14" spans="1:17">
      <c r="A14" s="129"/>
      <c r="B14" s="8" t="s">
        <v>34</v>
      </c>
      <c r="C14" s="111"/>
      <c r="D14" s="12" t="s">
        <v>46</v>
      </c>
      <c r="E14" s="9">
        <f>SUM(F14:G14)</f>
        <v>3651503</v>
      </c>
      <c r="F14" s="9">
        <v>1927911</v>
      </c>
      <c r="G14" s="9">
        <v>1723592</v>
      </c>
      <c r="H14" s="111">
        <v>3651503</v>
      </c>
      <c r="I14" s="111">
        <v>1872911</v>
      </c>
      <c r="J14" s="111"/>
      <c r="K14" s="111">
        <v>0</v>
      </c>
      <c r="L14" s="111">
        <v>1872911</v>
      </c>
      <c r="M14" s="111">
        <v>1723592</v>
      </c>
      <c r="N14" s="111">
        <v>0</v>
      </c>
      <c r="O14" s="111">
        <v>0</v>
      </c>
      <c r="P14" s="111">
        <v>0</v>
      </c>
      <c r="Q14" s="111">
        <v>1723592</v>
      </c>
    </row>
    <row r="15" spans="1:17">
      <c r="A15" s="129"/>
      <c r="B15" s="8" t="s">
        <v>10</v>
      </c>
      <c r="C15" s="111"/>
      <c r="D15" s="44">
        <v>63065</v>
      </c>
      <c r="E15" s="9">
        <f>SUM(F15:G15)</f>
        <v>0</v>
      </c>
      <c r="F15" s="9">
        <v>0</v>
      </c>
      <c r="G15" s="9">
        <v>0</v>
      </c>
      <c r="H15" s="111"/>
      <c r="I15" s="111"/>
      <c r="J15" s="111"/>
      <c r="K15" s="111"/>
      <c r="L15" s="111"/>
      <c r="M15" s="111"/>
      <c r="N15" s="111"/>
      <c r="O15" s="111"/>
      <c r="P15" s="111"/>
      <c r="Q15" s="111"/>
    </row>
    <row r="16" spans="1:17">
      <c r="A16" s="129"/>
      <c r="B16" s="8" t="s">
        <v>37</v>
      </c>
      <c r="C16" s="111"/>
      <c r="D16" s="45"/>
      <c r="E16" s="9">
        <v>0</v>
      </c>
      <c r="F16" s="9">
        <v>0</v>
      </c>
      <c r="G16" s="9">
        <v>0</v>
      </c>
      <c r="H16" s="111"/>
      <c r="I16" s="111"/>
      <c r="J16" s="111"/>
      <c r="K16" s="111"/>
      <c r="L16" s="111"/>
      <c r="M16" s="111"/>
      <c r="N16" s="111"/>
      <c r="O16" s="111"/>
      <c r="P16" s="111"/>
      <c r="Q16" s="111"/>
    </row>
    <row r="17" spans="1:18">
      <c r="A17" s="129"/>
      <c r="B17" s="8" t="s">
        <v>68</v>
      </c>
      <c r="C17" s="111"/>
      <c r="D17" s="45"/>
      <c r="E17" s="9">
        <v>0</v>
      </c>
      <c r="F17" s="9">
        <v>0</v>
      </c>
      <c r="G17" s="9">
        <v>0</v>
      </c>
      <c r="H17" s="111"/>
      <c r="I17" s="111"/>
      <c r="J17" s="111"/>
      <c r="K17" s="111"/>
      <c r="L17" s="111"/>
      <c r="M17" s="111"/>
      <c r="N17" s="111"/>
      <c r="O17" s="111"/>
      <c r="P17" s="111"/>
      <c r="Q17" s="111"/>
    </row>
    <row r="18" spans="1:18">
      <c r="A18" s="129" t="s">
        <v>39</v>
      </c>
      <c r="B18" s="8" t="s">
        <v>26</v>
      </c>
      <c r="C18" s="101" t="s">
        <v>40</v>
      </c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  <c r="P18" s="101"/>
      <c r="Q18" s="101"/>
    </row>
    <row r="19" spans="1:18">
      <c r="A19" s="129"/>
      <c r="B19" s="8" t="s">
        <v>28</v>
      </c>
      <c r="C19" s="101" t="s">
        <v>29</v>
      </c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</row>
    <row r="20" spans="1:18">
      <c r="A20" s="129"/>
      <c r="B20" s="8" t="s">
        <v>30</v>
      </c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</row>
    <row r="21" spans="1:18">
      <c r="A21" s="129"/>
      <c r="B21" s="8" t="s">
        <v>31</v>
      </c>
      <c r="C21" s="101" t="s">
        <v>41</v>
      </c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</row>
    <row r="22" spans="1:18">
      <c r="A22" s="129"/>
      <c r="B22" s="8" t="s">
        <v>33</v>
      </c>
      <c r="C22" s="14"/>
      <c r="D22" s="15"/>
      <c r="E22" s="7">
        <v>9200000</v>
      </c>
      <c r="F22" s="7">
        <v>1840000</v>
      </c>
      <c r="G22" s="7">
        <f>SUM(G23:G26)</f>
        <v>7360000</v>
      </c>
      <c r="H22" s="9">
        <f>SUM(J22:Q22)</f>
        <v>670000</v>
      </c>
      <c r="I22" s="9">
        <f>SUM(J22:L22)</f>
        <v>670000</v>
      </c>
      <c r="J22" s="9">
        <v>250000</v>
      </c>
      <c r="K22" s="9"/>
      <c r="L22" s="9">
        <v>420000</v>
      </c>
      <c r="M22" s="9"/>
      <c r="N22" s="9"/>
      <c r="O22" s="9"/>
      <c r="P22" s="9"/>
      <c r="Q22" s="9">
        <v>0</v>
      </c>
      <c r="R22" s="11">
        <f>SUM(F24:F26)</f>
        <v>1840000</v>
      </c>
    </row>
    <row r="23" spans="1:18">
      <c r="A23" s="129"/>
      <c r="B23" s="8" t="s">
        <v>34</v>
      </c>
      <c r="C23" s="132"/>
      <c r="D23" s="12" t="s">
        <v>42</v>
      </c>
      <c r="E23" s="9">
        <v>670000</v>
      </c>
      <c r="F23" s="9">
        <v>670000</v>
      </c>
      <c r="G23" s="9"/>
      <c r="H23" s="111">
        <v>670000</v>
      </c>
      <c r="I23" s="111">
        <v>670000</v>
      </c>
      <c r="J23" s="111">
        <v>250000</v>
      </c>
      <c r="K23" s="111">
        <v>0</v>
      </c>
      <c r="L23" s="111">
        <v>420000</v>
      </c>
      <c r="M23" s="111">
        <v>0</v>
      </c>
      <c r="N23" s="111">
        <v>0</v>
      </c>
      <c r="O23" s="111">
        <v>0</v>
      </c>
      <c r="P23" s="111">
        <v>0</v>
      </c>
      <c r="Q23" s="111">
        <v>0</v>
      </c>
    </row>
    <row r="24" spans="1:18">
      <c r="A24" s="129"/>
      <c r="B24" s="8" t="s">
        <v>10</v>
      </c>
      <c r="C24" s="132"/>
      <c r="D24" s="12">
        <v>63095</v>
      </c>
      <c r="E24" s="9">
        <v>1800000</v>
      </c>
      <c r="F24" s="9">
        <v>588200</v>
      </c>
      <c r="G24" s="9">
        <v>2352800</v>
      </c>
      <c r="H24" s="111"/>
      <c r="I24" s="111"/>
      <c r="J24" s="111"/>
      <c r="K24" s="111"/>
      <c r="L24" s="111"/>
      <c r="M24" s="111"/>
      <c r="N24" s="111"/>
      <c r="O24" s="111"/>
      <c r="P24" s="111"/>
      <c r="Q24" s="111"/>
    </row>
    <row r="25" spans="1:18">
      <c r="A25" s="129"/>
      <c r="B25" s="8" t="s">
        <v>37</v>
      </c>
      <c r="C25" s="132"/>
      <c r="D25" s="12"/>
      <c r="E25" s="9">
        <f>SUM(F25:G25)</f>
        <v>3200000</v>
      </c>
      <c r="F25" s="9">
        <v>640000</v>
      </c>
      <c r="G25" s="9">
        <v>2560000</v>
      </c>
      <c r="H25" s="111"/>
      <c r="I25" s="111"/>
      <c r="J25" s="111"/>
      <c r="K25" s="111"/>
      <c r="L25" s="111"/>
      <c r="M25" s="111"/>
      <c r="N25" s="111"/>
      <c r="O25" s="111"/>
      <c r="P25" s="111"/>
      <c r="Q25" s="111"/>
    </row>
    <row r="26" spans="1:18">
      <c r="A26" s="129"/>
      <c r="B26" s="8" t="s">
        <v>68</v>
      </c>
      <c r="C26" s="132"/>
      <c r="D26" s="12"/>
      <c r="E26" s="9">
        <f>SUM(F26:G26)</f>
        <v>3059000</v>
      </c>
      <c r="F26" s="9">
        <v>611800</v>
      </c>
      <c r="G26" s="9">
        <v>2447200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</row>
    <row r="27" spans="1:18">
      <c r="A27" s="129" t="s">
        <v>44</v>
      </c>
      <c r="B27" s="46" t="s">
        <v>26</v>
      </c>
      <c r="C27" s="108" t="s">
        <v>40</v>
      </c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</row>
    <row r="28" spans="1:18">
      <c r="A28" s="129"/>
      <c r="B28" s="42" t="s">
        <v>28</v>
      </c>
      <c r="C28" s="108" t="s">
        <v>45</v>
      </c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</row>
    <row r="29" spans="1:18">
      <c r="A29" s="129"/>
      <c r="B29" s="42" t="s">
        <v>30</v>
      </c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8"/>
    </row>
    <row r="30" spans="1:18">
      <c r="A30" s="129"/>
      <c r="B30" s="42" t="s">
        <v>31</v>
      </c>
      <c r="C30" s="108" t="s">
        <v>69</v>
      </c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</row>
    <row r="31" spans="1:18">
      <c r="A31" s="129"/>
      <c r="B31" s="42" t="s">
        <v>33</v>
      </c>
      <c r="C31" s="9"/>
      <c r="D31" s="9"/>
      <c r="E31" s="7">
        <f>SUM(F31:G31)</f>
        <v>7130000</v>
      </c>
      <c r="F31" s="7">
        <v>1069500</v>
      </c>
      <c r="G31" s="7">
        <v>6060500</v>
      </c>
      <c r="H31" s="9">
        <v>55000</v>
      </c>
      <c r="I31" s="9">
        <v>55000</v>
      </c>
      <c r="J31" s="9">
        <v>0</v>
      </c>
      <c r="K31" s="9"/>
      <c r="L31" s="9">
        <v>55000</v>
      </c>
      <c r="M31" s="9"/>
      <c r="N31" s="9"/>
      <c r="O31" s="9"/>
      <c r="P31" s="9"/>
      <c r="Q31" s="9">
        <v>0</v>
      </c>
    </row>
    <row r="32" spans="1:18">
      <c r="A32" s="129"/>
      <c r="B32" s="42" t="s">
        <v>34</v>
      </c>
      <c r="C32" s="111"/>
      <c r="D32" s="12" t="s">
        <v>46</v>
      </c>
      <c r="E32" s="9">
        <v>55000</v>
      </c>
      <c r="F32" s="9">
        <v>55000</v>
      </c>
      <c r="G32" s="9">
        <v>0</v>
      </c>
      <c r="H32" s="111">
        <v>55000</v>
      </c>
      <c r="I32" s="111">
        <v>55000</v>
      </c>
      <c r="J32" s="111">
        <v>0</v>
      </c>
      <c r="K32" s="111">
        <v>0</v>
      </c>
      <c r="L32" s="111">
        <v>55000</v>
      </c>
      <c r="M32" s="111">
        <v>0</v>
      </c>
      <c r="N32" s="111">
        <v>0</v>
      </c>
      <c r="O32" s="111">
        <v>0</v>
      </c>
      <c r="P32" s="111">
        <v>0</v>
      </c>
      <c r="Q32" s="111">
        <v>0</v>
      </c>
    </row>
    <row r="33" spans="1:17">
      <c r="A33" s="129"/>
      <c r="B33" s="42" t="s">
        <v>10</v>
      </c>
      <c r="C33" s="111"/>
      <c r="D33" s="12">
        <v>63095</v>
      </c>
      <c r="E33" s="9">
        <v>3700000</v>
      </c>
      <c r="F33" s="9">
        <v>417300</v>
      </c>
      <c r="G33" s="9">
        <v>3282700</v>
      </c>
      <c r="H33" s="111"/>
      <c r="I33" s="111"/>
      <c r="J33" s="111"/>
      <c r="K33" s="111"/>
      <c r="L33" s="111"/>
      <c r="M33" s="111"/>
      <c r="N33" s="111"/>
      <c r="O33" s="111"/>
      <c r="P33" s="111"/>
      <c r="Q33" s="111"/>
    </row>
    <row r="34" spans="1:17">
      <c r="A34" s="129"/>
      <c r="B34" s="42" t="s">
        <v>37</v>
      </c>
      <c r="C34" s="111"/>
      <c r="D34" s="12"/>
      <c r="E34" s="9">
        <f>SUM(F34:G34)</f>
        <v>3268000</v>
      </c>
      <c r="F34" s="9">
        <v>490200</v>
      </c>
      <c r="G34" s="9">
        <v>2777800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</row>
    <row r="35" spans="1:17">
      <c r="A35" s="129"/>
      <c r="B35" s="42" t="s">
        <v>68</v>
      </c>
      <c r="C35" s="111"/>
      <c r="D35" s="12"/>
      <c r="E35" s="9">
        <f>SUM(F35:G35)</f>
        <v>0</v>
      </c>
      <c r="F35" s="9">
        <v>0</v>
      </c>
      <c r="G35" s="9">
        <v>0</v>
      </c>
      <c r="H35" s="111"/>
      <c r="I35" s="111"/>
      <c r="J35" s="111"/>
      <c r="K35" s="111"/>
      <c r="L35" s="111"/>
      <c r="M35" s="111"/>
      <c r="N35" s="111"/>
      <c r="O35" s="111"/>
      <c r="P35" s="111"/>
      <c r="Q35" s="111"/>
    </row>
    <row r="36" spans="1:17">
      <c r="A36" s="129" t="s">
        <v>47</v>
      </c>
      <c r="B36" s="42" t="s">
        <v>26</v>
      </c>
      <c r="C36" s="108" t="s">
        <v>40</v>
      </c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</row>
    <row r="37" spans="1:17">
      <c r="A37" s="129"/>
      <c r="B37" s="42" t="s">
        <v>28</v>
      </c>
      <c r="C37" s="108" t="s">
        <v>45</v>
      </c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</row>
    <row r="38" spans="1:17">
      <c r="A38" s="129"/>
      <c r="B38" s="42" t="s">
        <v>30</v>
      </c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</row>
    <row r="39" spans="1:17">
      <c r="A39" s="129"/>
      <c r="B39" s="42" t="s">
        <v>31</v>
      </c>
      <c r="C39" s="108" t="s">
        <v>70</v>
      </c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</row>
    <row r="40" spans="1:17">
      <c r="A40" s="129"/>
      <c r="B40" s="42" t="s">
        <v>33</v>
      </c>
      <c r="C40" s="9"/>
      <c r="D40" s="9"/>
      <c r="E40" s="7">
        <v>19500000</v>
      </c>
      <c r="F40" s="7">
        <v>2925000</v>
      </c>
      <c r="G40" s="7">
        <v>16575000</v>
      </c>
      <c r="H40" s="9">
        <v>530000</v>
      </c>
      <c r="I40" s="9">
        <v>530000</v>
      </c>
      <c r="J40" s="9">
        <v>450000</v>
      </c>
      <c r="K40" s="9"/>
      <c r="L40" s="9">
        <v>80000</v>
      </c>
      <c r="M40" s="9"/>
      <c r="N40" s="9"/>
      <c r="O40" s="9"/>
      <c r="P40" s="9"/>
      <c r="Q40" s="9">
        <v>0</v>
      </c>
    </row>
    <row r="41" spans="1:17">
      <c r="A41" s="129"/>
      <c r="B41" s="42" t="s">
        <v>34</v>
      </c>
      <c r="C41" s="111"/>
      <c r="D41" s="12" t="s">
        <v>46</v>
      </c>
      <c r="E41" s="9">
        <v>530000</v>
      </c>
      <c r="F41" s="9">
        <v>530000</v>
      </c>
      <c r="G41" s="9">
        <v>0</v>
      </c>
      <c r="H41" s="111">
        <v>530000</v>
      </c>
      <c r="I41" s="111">
        <v>530000</v>
      </c>
      <c r="J41" s="111">
        <v>450000</v>
      </c>
      <c r="K41" s="111">
        <v>0</v>
      </c>
      <c r="L41" s="111">
        <v>80000</v>
      </c>
      <c r="M41" s="111">
        <v>0</v>
      </c>
      <c r="N41" s="111">
        <v>0</v>
      </c>
      <c r="O41" s="111">
        <v>0</v>
      </c>
      <c r="P41" s="111">
        <v>0</v>
      </c>
      <c r="Q41" s="111">
        <v>0</v>
      </c>
    </row>
    <row r="42" spans="1:17">
      <c r="A42" s="129"/>
      <c r="B42" s="42" t="s">
        <v>10</v>
      </c>
      <c r="C42" s="111"/>
      <c r="D42" s="12">
        <v>63095</v>
      </c>
      <c r="E42" s="9">
        <f>SUM(F42:G42)</f>
        <v>3820000</v>
      </c>
      <c r="F42" s="9">
        <v>122500</v>
      </c>
      <c r="G42" s="9">
        <v>3697500</v>
      </c>
      <c r="H42" s="111"/>
      <c r="I42" s="111"/>
      <c r="J42" s="111"/>
      <c r="K42" s="111"/>
      <c r="L42" s="111"/>
      <c r="M42" s="111"/>
      <c r="N42" s="111"/>
      <c r="O42" s="111"/>
      <c r="P42" s="111"/>
      <c r="Q42" s="111"/>
    </row>
    <row r="43" spans="1:17">
      <c r="A43" s="129"/>
      <c r="B43" s="42" t="s">
        <v>37</v>
      </c>
      <c r="C43" s="111"/>
      <c r="D43" s="12"/>
      <c r="E43" s="9">
        <f>SUM(F43:G43)</f>
        <v>9800000</v>
      </c>
      <c r="F43" s="9">
        <v>1470000</v>
      </c>
      <c r="G43" s="9">
        <v>8330000</v>
      </c>
      <c r="H43" s="111"/>
      <c r="I43" s="111"/>
      <c r="J43" s="111"/>
      <c r="K43" s="111"/>
      <c r="L43" s="111"/>
      <c r="M43" s="111"/>
      <c r="N43" s="111"/>
      <c r="O43" s="111"/>
      <c r="P43" s="111"/>
      <c r="Q43" s="111"/>
    </row>
    <row r="44" spans="1:17">
      <c r="A44" s="129"/>
      <c r="B44" s="42" t="s">
        <v>68</v>
      </c>
      <c r="C44" s="111"/>
      <c r="D44" s="12"/>
      <c r="E44" s="9">
        <f>SUM(F44:G44)</f>
        <v>5350000</v>
      </c>
      <c r="F44" s="9">
        <v>802500</v>
      </c>
      <c r="G44" s="9">
        <v>4547500</v>
      </c>
      <c r="H44" s="111"/>
      <c r="I44" s="111"/>
      <c r="J44" s="111"/>
      <c r="K44" s="111"/>
      <c r="L44" s="111"/>
      <c r="M44" s="111"/>
      <c r="N44" s="111"/>
      <c r="O44" s="111"/>
      <c r="P44" s="111"/>
      <c r="Q44" s="111"/>
    </row>
    <row r="45" spans="1:17">
      <c r="A45" s="129" t="s">
        <v>50</v>
      </c>
      <c r="B45" s="42" t="s">
        <v>26</v>
      </c>
      <c r="C45" s="108" t="s">
        <v>40</v>
      </c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</row>
    <row r="46" spans="1:17">
      <c r="A46" s="129"/>
      <c r="B46" s="42" t="s">
        <v>28</v>
      </c>
      <c r="C46" s="108" t="s">
        <v>45</v>
      </c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</row>
    <row r="47" spans="1:17">
      <c r="A47" s="129"/>
      <c r="B47" s="42" t="s">
        <v>30</v>
      </c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</row>
    <row r="48" spans="1:17">
      <c r="A48" s="129"/>
      <c r="B48" s="42" t="s">
        <v>31</v>
      </c>
      <c r="C48" s="24"/>
      <c r="D48" s="114" t="s">
        <v>71</v>
      </c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</row>
    <row r="49" spans="1:17">
      <c r="A49" s="129"/>
      <c r="B49" s="42" t="s">
        <v>33</v>
      </c>
      <c r="C49" s="9"/>
      <c r="D49" s="9"/>
      <c r="E49" s="7">
        <v>6377500</v>
      </c>
      <c r="F49" s="7">
        <v>956625</v>
      </c>
      <c r="G49" s="7">
        <v>5420875</v>
      </c>
      <c r="H49" s="9">
        <v>0</v>
      </c>
      <c r="I49" s="9">
        <v>0</v>
      </c>
      <c r="J49" s="9">
        <v>0</v>
      </c>
      <c r="K49" s="9"/>
      <c r="L49" s="9"/>
      <c r="M49" s="9"/>
      <c r="N49" s="9"/>
      <c r="O49" s="9"/>
      <c r="P49" s="9"/>
      <c r="Q49" s="9"/>
    </row>
    <row r="50" spans="1:17">
      <c r="A50" s="129"/>
      <c r="B50" s="42" t="s">
        <v>34</v>
      </c>
      <c r="C50" s="111"/>
      <c r="D50" s="9" t="s">
        <v>48</v>
      </c>
      <c r="E50" s="9">
        <v>0</v>
      </c>
      <c r="F50" s="9">
        <v>0</v>
      </c>
      <c r="G50" s="9">
        <v>0</v>
      </c>
      <c r="H50" s="111">
        <v>0</v>
      </c>
      <c r="I50" s="111">
        <v>0</v>
      </c>
      <c r="J50" s="111">
        <v>0</v>
      </c>
      <c r="K50" s="111">
        <v>0</v>
      </c>
      <c r="L50" s="111">
        <v>0</v>
      </c>
      <c r="M50" s="111">
        <v>0</v>
      </c>
      <c r="N50" s="111">
        <v>0</v>
      </c>
      <c r="O50" s="111">
        <v>0</v>
      </c>
      <c r="P50" s="111">
        <v>0</v>
      </c>
      <c r="Q50" s="111">
        <v>0</v>
      </c>
    </row>
    <row r="51" spans="1:17">
      <c r="A51" s="129"/>
      <c r="B51" s="42" t="s">
        <v>10</v>
      </c>
      <c r="C51" s="111"/>
      <c r="D51" s="12">
        <v>63095</v>
      </c>
      <c r="E51" s="9">
        <f>SUM(F51:G51)</f>
        <v>830000</v>
      </c>
      <c r="F51" s="9">
        <v>124500</v>
      </c>
      <c r="G51" s="9">
        <v>705500</v>
      </c>
      <c r="H51" s="111"/>
      <c r="I51" s="111"/>
      <c r="J51" s="111"/>
      <c r="K51" s="111"/>
      <c r="L51" s="111"/>
      <c r="M51" s="111"/>
      <c r="N51" s="111"/>
      <c r="O51" s="111"/>
      <c r="P51" s="111"/>
      <c r="Q51" s="111"/>
    </row>
    <row r="52" spans="1:17">
      <c r="A52" s="129"/>
      <c r="B52" s="42" t="s">
        <v>37</v>
      </c>
      <c r="C52" s="111"/>
      <c r="D52" s="12"/>
      <c r="E52" s="9">
        <f>SUM(F52:G52)</f>
        <v>2300000</v>
      </c>
      <c r="F52" s="9">
        <v>345000</v>
      </c>
      <c r="G52" s="9">
        <v>1955000</v>
      </c>
      <c r="H52" s="111"/>
      <c r="I52" s="111"/>
      <c r="J52" s="111"/>
      <c r="K52" s="111"/>
      <c r="L52" s="111"/>
      <c r="M52" s="111"/>
      <c r="N52" s="111"/>
      <c r="O52" s="111"/>
      <c r="P52" s="111"/>
      <c r="Q52" s="111"/>
    </row>
    <row r="53" spans="1:17">
      <c r="A53" s="129"/>
      <c r="B53" s="42" t="s">
        <v>68</v>
      </c>
      <c r="C53" s="111"/>
      <c r="D53" s="12"/>
      <c r="E53" s="9">
        <f>SUM(F53:G53)</f>
        <v>3247500</v>
      </c>
      <c r="F53" s="9">
        <v>487125</v>
      </c>
      <c r="G53" s="9">
        <v>2760375</v>
      </c>
      <c r="H53" s="111"/>
      <c r="I53" s="111"/>
      <c r="J53" s="111"/>
      <c r="K53" s="111"/>
      <c r="L53" s="111"/>
      <c r="M53" s="111"/>
      <c r="N53" s="111"/>
      <c r="O53" s="111"/>
      <c r="P53" s="111"/>
      <c r="Q53" s="111"/>
    </row>
    <row r="54" spans="1:17">
      <c r="A54" s="129" t="s">
        <v>52</v>
      </c>
      <c r="B54" s="42" t="s">
        <v>26</v>
      </c>
      <c r="C54" s="108" t="s">
        <v>40</v>
      </c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</row>
    <row r="55" spans="1:17">
      <c r="A55" s="129"/>
      <c r="B55" s="42" t="s">
        <v>28</v>
      </c>
      <c r="C55" s="108" t="s">
        <v>45</v>
      </c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</row>
    <row r="56" spans="1:17">
      <c r="A56" s="129"/>
      <c r="B56" s="42" t="s">
        <v>30</v>
      </c>
      <c r="C56" s="108"/>
      <c r="D56" s="108"/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</row>
    <row r="57" spans="1:17">
      <c r="A57" s="129"/>
      <c r="B57" s="42" t="s">
        <v>31</v>
      </c>
      <c r="C57" s="24"/>
      <c r="D57" s="114" t="s">
        <v>72</v>
      </c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</row>
    <row r="58" spans="1:17">
      <c r="A58" s="129"/>
      <c r="B58" s="42" t="s">
        <v>33</v>
      </c>
      <c r="C58" s="9"/>
      <c r="D58" s="9"/>
      <c r="E58" s="7">
        <v>2310000</v>
      </c>
      <c r="F58" s="7">
        <v>346500</v>
      </c>
      <c r="G58" s="7">
        <v>1963500</v>
      </c>
      <c r="H58" s="9">
        <v>100000</v>
      </c>
      <c r="I58" s="9">
        <v>100000</v>
      </c>
      <c r="J58" s="9">
        <v>60000</v>
      </c>
      <c r="K58" s="9"/>
      <c r="L58" s="9">
        <v>40000</v>
      </c>
      <c r="M58" s="9"/>
      <c r="N58" s="9"/>
      <c r="O58" s="9"/>
      <c r="P58" s="9"/>
      <c r="Q58" s="9"/>
    </row>
    <row r="59" spans="1:17">
      <c r="A59" s="129"/>
      <c r="B59" s="42" t="s">
        <v>34</v>
      </c>
      <c r="C59" s="111"/>
      <c r="D59" s="9" t="s">
        <v>48</v>
      </c>
      <c r="E59" s="9">
        <v>100000</v>
      </c>
      <c r="F59" s="9">
        <v>100000</v>
      </c>
      <c r="G59" s="9">
        <v>0</v>
      </c>
      <c r="H59" s="111">
        <v>100000</v>
      </c>
      <c r="I59" s="111">
        <v>100000</v>
      </c>
      <c r="J59" s="111">
        <v>60000</v>
      </c>
      <c r="K59" s="111">
        <v>0</v>
      </c>
      <c r="L59" s="111">
        <v>40000</v>
      </c>
      <c r="M59" s="111">
        <v>0</v>
      </c>
      <c r="N59" s="111">
        <v>0</v>
      </c>
      <c r="O59" s="111">
        <v>0</v>
      </c>
      <c r="P59" s="111">
        <v>0</v>
      </c>
      <c r="Q59" s="111">
        <v>0</v>
      </c>
    </row>
    <row r="60" spans="1:17">
      <c r="A60" s="129"/>
      <c r="B60" s="42" t="s">
        <v>10</v>
      </c>
      <c r="C60" s="111"/>
      <c r="D60" s="12">
        <v>63095</v>
      </c>
      <c r="E60" s="9">
        <v>1700000</v>
      </c>
      <c r="F60" s="9">
        <v>136000</v>
      </c>
      <c r="G60" s="9">
        <v>1564000</v>
      </c>
      <c r="H60" s="111"/>
      <c r="I60" s="111"/>
      <c r="J60" s="111"/>
      <c r="K60" s="111"/>
      <c r="L60" s="111"/>
      <c r="M60" s="111"/>
      <c r="N60" s="111"/>
      <c r="O60" s="111"/>
      <c r="P60" s="111"/>
      <c r="Q60" s="111"/>
    </row>
    <row r="61" spans="1:17">
      <c r="A61" s="129"/>
      <c r="B61" s="42" t="s">
        <v>37</v>
      </c>
      <c r="C61" s="111"/>
      <c r="D61" s="12"/>
      <c r="E61" s="9">
        <f>SUM(F61:G61)</f>
        <v>470000</v>
      </c>
      <c r="F61" s="9">
        <v>70500</v>
      </c>
      <c r="G61" s="9">
        <v>399500</v>
      </c>
      <c r="H61" s="111"/>
      <c r="I61" s="111"/>
      <c r="J61" s="111"/>
      <c r="K61" s="111"/>
      <c r="L61" s="111"/>
      <c r="M61" s="111"/>
      <c r="N61" s="111"/>
      <c r="O61" s="111"/>
      <c r="P61" s="111"/>
      <c r="Q61" s="111"/>
    </row>
    <row r="62" spans="1:17">
      <c r="A62" s="129"/>
      <c r="B62" s="42" t="s">
        <v>68</v>
      </c>
      <c r="C62" s="111"/>
      <c r="D62" s="12"/>
      <c r="E62" s="9">
        <v>0</v>
      </c>
      <c r="F62" s="9">
        <v>0</v>
      </c>
      <c r="G62" s="9">
        <v>0</v>
      </c>
      <c r="H62" s="111"/>
      <c r="I62" s="111"/>
      <c r="J62" s="111"/>
      <c r="K62" s="111"/>
      <c r="L62" s="111"/>
      <c r="M62" s="111"/>
      <c r="N62" s="111"/>
      <c r="O62" s="111"/>
      <c r="P62" s="111"/>
      <c r="Q62" s="111"/>
    </row>
    <row r="63" spans="1:17">
      <c r="A63" s="135" t="s">
        <v>54</v>
      </c>
      <c r="B63" s="42" t="s">
        <v>26</v>
      </c>
      <c r="C63" s="108" t="s">
        <v>27</v>
      </c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8"/>
    </row>
    <row r="64" spans="1:17">
      <c r="A64" s="135"/>
      <c r="B64" s="42" t="s">
        <v>28</v>
      </c>
      <c r="C64" s="108" t="s">
        <v>45</v>
      </c>
      <c r="D64" s="108"/>
      <c r="E64" s="108"/>
      <c r="F64" s="108"/>
      <c r="G64" s="108"/>
      <c r="H64" s="108"/>
      <c r="I64" s="108"/>
      <c r="J64" s="108"/>
      <c r="K64" s="108"/>
      <c r="L64" s="108"/>
      <c r="M64" s="108"/>
      <c r="N64" s="108"/>
      <c r="O64" s="108"/>
      <c r="P64" s="108"/>
      <c r="Q64" s="108"/>
    </row>
    <row r="65" spans="1:17">
      <c r="A65" s="135"/>
      <c r="B65" s="42" t="s">
        <v>30</v>
      </c>
      <c r="C65" s="108"/>
      <c r="D65" s="108"/>
      <c r="E65" s="108"/>
      <c r="F65" s="108"/>
      <c r="G65" s="108"/>
      <c r="H65" s="108"/>
      <c r="I65" s="108"/>
      <c r="J65" s="108"/>
      <c r="K65" s="108"/>
      <c r="L65" s="108"/>
      <c r="M65" s="108"/>
      <c r="N65" s="108"/>
      <c r="O65" s="108"/>
      <c r="P65" s="108"/>
      <c r="Q65" s="108"/>
    </row>
    <row r="66" spans="1:17">
      <c r="A66" s="135"/>
      <c r="B66" s="42" t="s">
        <v>31</v>
      </c>
      <c r="C66" s="108" t="s">
        <v>51</v>
      </c>
      <c r="D66" s="108"/>
      <c r="E66" s="108"/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108"/>
    </row>
    <row r="67" spans="1:17">
      <c r="A67" s="135"/>
      <c r="B67" s="42" t="s">
        <v>33</v>
      </c>
      <c r="C67" s="9"/>
      <c r="D67" s="9"/>
      <c r="E67" s="7">
        <v>3885000</v>
      </c>
      <c r="F67" s="7">
        <v>1992500</v>
      </c>
      <c r="G67" s="7">
        <v>1892500</v>
      </c>
      <c r="H67" s="9">
        <v>100000</v>
      </c>
      <c r="I67" s="9">
        <v>100000</v>
      </c>
      <c r="J67" s="9">
        <v>0</v>
      </c>
      <c r="K67" s="9"/>
      <c r="L67" s="9">
        <v>100000</v>
      </c>
      <c r="M67" s="9"/>
      <c r="N67" s="9"/>
      <c r="O67" s="9"/>
      <c r="P67" s="9"/>
      <c r="Q67" s="9"/>
    </row>
    <row r="68" spans="1:17">
      <c r="A68" s="135"/>
      <c r="B68" s="42" t="s">
        <v>34</v>
      </c>
      <c r="C68" s="115"/>
      <c r="D68" s="12" t="s">
        <v>48</v>
      </c>
      <c r="E68" s="9">
        <v>100000</v>
      </c>
      <c r="F68" s="9">
        <v>100000</v>
      </c>
      <c r="G68" s="9">
        <v>0</v>
      </c>
      <c r="H68" s="115">
        <v>100000</v>
      </c>
      <c r="I68" s="115">
        <v>100000</v>
      </c>
      <c r="J68" s="115">
        <v>0</v>
      </c>
      <c r="K68" s="115">
        <v>0</v>
      </c>
      <c r="L68" s="115">
        <v>100000</v>
      </c>
      <c r="M68" s="115">
        <v>0</v>
      </c>
      <c r="N68" s="115" t="s">
        <v>73</v>
      </c>
      <c r="O68" s="115" t="s">
        <v>73</v>
      </c>
      <c r="P68" s="115">
        <v>0</v>
      </c>
      <c r="Q68" s="115" t="s">
        <v>73</v>
      </c>
    </row>
    <row r="69" spans="1:17">
      <c r="A69" s="135"/>
      <c r="B69" s="42" t="s">
        <v>10</v>
      </c>
      <c r="C69" s="115"/>
      <c r="D69" s="12">
        <v>63095</v>
      </c>
      <c r="E69" s="9">
        <v>185000</v>
      </c>
      <c r="F69" s="9">
        <v>92500</v>
      </c>
      <c r="G69" s="9">
        <v>92500</v>
      </c>
      <c r="H69" s="115"/>
      <c r="I69" s="115"/>
      <c r="J69" s="115"/>
      <c r="K69" s="115"/>
      <c r="L69" s="115"/>
      <c r="M69" s="115"/>
      <c r="N69" s="115"/>
      <c r="O69" s="115"/>
      <c r="P69" s="115"/>
      <c r="Q69" s="115"/>
    </row>
    <row r="70" spans="1:17">
      <c r="A70" s="135"/>
      <c r="B70" s="42" t="s">
        <v>37</v>
      </c>
      <c r="C70" s="115"/>
      <c r="D70" s="12"/>
      <c r="E70" s="9">
        <f>SUM(F70:G70)</f>
        <v>1500000</v>
      </c>
      <c r="F70" s="9">
        <v>750000</v>
      </c>
      <c r="G70" s="9">
        <v>750000</v>
      </c>
      <c r="H70" s="115"/>
      <c r="I70" s="115"/>
      <c r="J70" s="115"/>
      <c r="K70" s="115"/>
      <c r="L70" s="115"/>
      <c r="M70" s="115"/>
      <c r="N70" s="115"/>
      <c r="O70" s="115"/>
      <c r="P70" s="115"/>
      <c r="Q70" s="115"/>
    </row>
    <row r="71" spans="1:17">
      <c r="A71" s="135"/>
      <c r="B71" s="43" t="s">
        <v>68</v>
      </c>
      <c r="C71" s="115"/>
      <c r="D71" s="49"/>
      <c r="E71" s="50">
        <f>SUM(F71:G71)</f>
        <v>2100000</v>
      </c>
      <c r="F71" s="50">
        <v>1050000</v>
      </c>
      <c r="G71" s="50">
        <v>1050000</v>
      </c>
      <c r="H71" s="115"/>
      <c r="I71" s="115"/>
      <c r="J71" s="115"/>
      <c r="K71" s="115"/>
      <c r="L71" s="115"/>
      <c r="M71" s="115"/>
      <c r="N71" s="115"/>
      <c r="O71" s="115"/>
      <c r="P71" s="115"/>
      <c r="Q71" s="115"/>
    </row>
    <row r="72" spans="1:17">
      <c r="A72" s="25"/>
      <c r="B72" s="26"/>
      <c r="C72" s="51"/>
      <c r="D72" s="27"/>
      <c r="E72" s="52"/>
      <c r="F72" s="52"/>
      <c r="G72" s="52"/>
      <c r="H72" s="51"/>
      <c r="I72" s="51"/>
      <c r="J72" s="51"/>
      <c r="K72" s="51"/>
      <c r="L72" s="51"/>
      <c r="M72" s="51"/>
      <c r="N72" s="51"/>
      <c r="O72" s="51"/>
      <c r="P72" s="51"/>
      <c r="Q72" s="51"/>
    </row>
    <row r="73" spans="1:17">
      <c r="A73" s="28"/>
      <c r="B73" s="29"/>
      <c r="C73" s="20"/>
      <c r="D73" s="18"/>
      <c r="E73" s="21"/>
      <c r="F73" s="21"/>
      <c r="G73" s="21"/>
      <c r="H73" s="20"/>
      <c r="I73" s="20"/>
      <c r="J73" s="20"/>
      <c r="K73" s="20"/>
      <c r="L73" s="20"/>
      <c r="M73" s="20"/>
      <c r="N73" s="20"/>
      <c r="O73" s="20"/>
      <c r="P73" s="20"/>
      <c r="Q73" s="20"/>
    </row>
    <row r="74" spans="1:17">
      <c r="A74" s="28"/>
      <c r="B74" s="29"/>
      <c r="C74" s="20"/>
      <c r="D74" s="18"/>
      <c r="E74" s="21"/>
      <c r="F74" s="21"/>
      <c r="G74" s="21"/>
      <c r="H74" s="20"/>
      <c r="I74" s="20"/>
      <c r="J74" s="20"/>
      <c r="K74" s="20"/>
      <c r="L74" s="20"/>
      <c r="M74" s="20"/>
      <c r="N74" s="20"/>
      <c r="O74" s="20"/>
      <c r="P74" s="20"/>
      <c r="Q74" s="20"/>
    </row>
    <row r="75" spans="1:17">
      <c r="A75" s="28"/>
      <c r="B75" s="29"/>
      <c r="C75" s="20"/>
      <c r="D75" s="18"/>
      <c r="E75" s="21"/>
      <c r="F75" s="21"/>
      <c r="G75" s="21"/>
      <c r="H75" s="20"/>
      <c r="I75" s="20"/>
      <c r="J75" s="20"/>
      <c r="K75" s="20"/>
      <c r="L75" s="20"/>
      <c r="M75" s="20"/>
      <c r="N75" s="20"/>
      <c r="O75" s="20"/>
      <c r="P75" s="20"/>
      <c r="Q75" s="20"/>
    </row>
    <row r="76" spans="1:17">
      <c r="A76" s="28"/>
      <c r="B76" s="29"/>
      <c r="C76" s="20"/>
      <c r="D76" s="18"/>
      <c r="E76" s="21"/>
      <c r="F76" s="21"/>
      <c r="G76" s="21"/>
      <c r="H76" s="20"/>
      <c r="I76" s="20"/>
      <c r="J76" s="20"/>
      <c r="K76" s="20"/>
      <c r="L76" s="20"/>
      <c r="M76" s="20"/>
      <c r="N76" s="20"/>
      <c r="O76" s="20"/>
      <c r="P76" s="20"/>
      <c r="Q76" s="20"/>
    </row>
    <row r="77" spans="1:17">
      <c r="A77" s="28"/>
      <c r="B77" s="29"/>
      <c r="C77" s="20"/>
      <c r="D77" s="18"/>
      <c r="E77" s="21"/>
      <c r="F77" s="21"/>
      <c r="G77" s="21"/>
      <c r="H77" s="20"/>
      <c r="I77" s="20"/>
      <c r="J77" s="20"/>
      <c r="K77" s="20"/>
      <c r="L77" s="20"/>
      <c r="M77" s="20"/>
      <c r="N77" s="20"/>
      <c r="O77" s="20"/>
      <c r="P77" s="20"/>
      <c r="Q77" s="20"/>
    </row>
    <row r="78" spans="1:17">
      <c r="A78" s="28"/>
      <c r="B78" s="29"/>
      <c r="C78" s="20"/>
      <c r="D78" s="18"/>
      <c r="E78" s="21"/>
      <c r="F78" s="21"/>
      <c r="G78" s="21"/>
      <c r="H78" s="20"/>
      <c r="I78" s="20"/>
      <c r="J78" s="20"/>
      <c r="K78" s="20"/>
      <c r="L78" s="20"/>
      <c r="M78" s="20"/>
      <c r="N78" s="20"/>
      <c r="O78" s="20"/>
      <c r="P78" s="20"/>
      <c r="Q78" s="20"/>
    </row>
    <row r="79" spans="1:17">
      <c r="A79" s="28"/>
      <c r="B79" s="29"/>
      <c r="C79" s="20"/>
      <c r="D79" s="18"/>
      <c r="E79" s="21"/>
      <c r="F79" s="21"/>
      <c r="G79" s="21"/>
      <c r="H79" s="20"/>
      <c r="I79" s="20"/>
      <c r="J79" s="20"/>
      <c r="K79" s="20"/>
      <c r="L79" s="20"/>
      <c r="M79" s="20"/>
      <c r="N79" s="20"/>
      <c r="O79" s="20"/>
      <c r="P79" s="20"/>
      <c r="Q79" s="20"/>
    </row>
    <row r="80" spans="1:17">
      <c r="A80" s="30"/>
      <c r="B80" s="31"/>
      <c r="C80" s="53"/>
      <c r="D80" s="32"/>
      <c r="E80" s="54"/>
      <c r="F80" s="54"/>
      <c r="G80" s="54"/>
      <c r="H80" s="53"/>
      <c r="I80" s="53"/>
      <c r="J80" s="53"/>
      <c r="K80" s="53"/>
      <c r="L80" s="53"/>
      <c r="M80" s="53"/>
      <c r="N80" s="53"/>
      <c r="O80" s="53"/>
      <c r="P80" s="53"/>
      <c r="Q80" s="53"/>
    </row>
    <row r="81" spans="1:17">
      <c r="A81" s="136" t="s">
        <v>58</v>
      </c>
      <c r="B81" s="46" t="s">
        <v>26</v>
      </c>
      <c r="C81" s="24"/>
      <c r="D81" s="114" t="s">
        <v>27</v>
      </c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</row>
    <row r="82" spans="1:17">
      <c r="A82" s="136"/>
      <c r="B82" s="42" t="s">
        <v>28</v>
      </c>
      <c r="C82" s="108" t="s">
        <v>55</v>
      </c>
      <c r="D82" s="108"/>
      <c r="E82" s="108"/>
      <c r="F82" s="108"/>
      <c r="G82" s="108"/>
      <c r="H82" s="108"/>
      <c r="I82" s="108"/>
      <c r="J82" s="108"/>
      <c r="K82" s="108"/>
      <c r="L82" s="108"/>
      <c r="M82" s="108"/>
      <c r="N82" s="108"/>
      <c r="O82" s="108"/>
      <c r="P82" s="108"/>
      <c r="Q82" s="108"/>
    </row>
    <row r="83" spans="1:17">
      <c r="A83" s="136"/>
      <c r="B83" s="42" t="s">
        <v>30</v>
      </c>
      <c r="C83" s="108"/>
      <c r="D83" s="108"/>
      <c r="E83" s="108"/>
      <c r="F83" s="108"/>
      <c r="G83" s="108"/>
      <c r="H83" s="108"/>
      <c r="I83" s="108"/>
      <c r="J83" s="108"/>
      <c r="K83" s="108"/>
      <c r="L83" s="108"/>
      <c r="M83" s="108"/>
      <c r="N83" s="108"/>
      <c r="O83" s="108"/>
      <c r="P83" s="108"/>
      <c r="Q83" s="108"/>
    </row>
    <row r="84" spans="1:17">
      <c r="A84" s="136"/>
      <c r="B84" s="42" t="s">
        <v>31</v>
      </c>
      <c r="C84" s="137" t="s">
        <v>74</v>
      </c>
      <c r="D84" s="137"/>
      <c r="E84" s="137"/>
      <c r="F84" s="137"/>
      <c r="G84" s="137"/>
      <c r="H84" s="137"/>
      <c r="I84" s="137"/>
      <c r="J84" s="137"/>
      <c r="K84" s="137"/>
      <c r="L84" s="137"/>
      <c r="M84" s="137"/>
      <c r="N84" s="137"/>
      <c r="O84" s="137"/>
      <c r="P84" s="137"/>
      <c r="Q84" s="137"/>
    </row>
    <row r="85" spans="1:17">
      <c r="A85" s="136"/>
      <c r="B85" s="42" t="s">
        <v>33</v>
      </c>
      <c r="C85" s="16"/>
      <c r="D85" s="16"/>
      <c r="E85" s="55">
        <v>4030000</v>
      </c>
      <c r="F85" s="55">
        <v>604500</v>
      </c>
      <c r="G85" s="55">
        <v>3425500</v>
      </c>
      <c r="H85" s="16">
        <v>564707</v>
      </c>
      <c r="I85" s="16">
        <v>564707</v>
      </c>
      <c r="J85" s="16">
        <v>564707</v>
      </c>
      <c r="K85" s="16"/>
      <c r="L85" s="16"/>
      <c r="M85" s="16"/>
      <c r="N85" s="16"/>
      <c r="O85" s="16"/>
      <c r="P85" s="16"/>
      <c r="Q85" s="16"/>
    </row>
    <row r="86" spans="1:17">
      <c r="A86" s="136"/>
      <c r="B86" s="42" t="s">
        <v>34</v>
      </c>
      <c r="C86" s="134"/>
      <c r="D86" s="56" t="s">
        <v>57</v>
      </c>
      <c r="E86" s="16">
        <v>564707</v>
      </c>
      <c r="F86" s="16">
        <v>564707</v>
      </c>
      <c r="G86" s="16">
        <v>0</v>
      </c>
      <c r="H86" s="134">
        <v>564707</v>
      </c>
      <c r="I86" s="134">
        <v>564707</v>
      </c>
      <c r="J86" s="134">
        <v>564707</v>
      </c>
      <c r="K86" s="134">
        <v>0</v>
      </c>
      <c r="L86" s="134">
        <v>0</v>
      </c>
      <c r="M86" s="134">
        <v>0</v>
      </c>
      <c r="N86" s="134">
        <v>0</v>
      </c>
      <c r="O86" s="134">
        <v>0</v>
      </c>
      <c r="P86" s="134">
        <v>0</v>
      </c>
      <c r="Q86" s="134">
        <v>0</v>
      </c>
    </row>
    <row r="87" spans="1:17">
      <c r="A87" s="136"/>
      <c r="B87" s="42" t="s">
        <v>10</v>
      </c>
      <c r="C87" s="134"/>
      <c r="D87" s="13">
        <v>90095</v>
      </c>
      <c r="E87" s="16">
        <v>1900000</v>
      </c>
      <c r="F87" s="16">
        <v>0</v>
      </c>
      <c r="G87" s="16">
        <v>2150500</v>
      </c>
      <c r="H87" s="134"/>
      <c r="I87" s="134"/>
      <c r="J87" s="134"/>
      <c r="K87" s="134"/>
      <c r="L87" s="134"/>
      <c r="M87" s="134"/>
      <c r="N87" s="134"/>
      <c r="O87" s="134"/>
      <c r="P87" s="134"/>
      <c r="Q87" s="134"/>
    </row>
    <row r="88" spans="1:17">
      <c r="A88" s="136"/>
      <c r="B88" s="42" t="s">
        <v>37</v>
      </c>
      <c r="C88" s="134"/>
      <c r="D88" s="13"/>
      <c r="E88" s="16">
        <v>1500000</v>
      </c>
      <c r="F88" s="16">
        <v>0</v>
      </c>
      <c r="G88" s="16">
        <v>1275000</v>
      </c>
      <c r="H88" s="134"/>
      <c r="I88" s="134"/>
      <c r="J88" s="134"/>
      <c r="K88" s="134"/>
      <c r="L88" s="134"/>
      <c r="M88" s="134"/>
      <c r="N88" s="134"/>
      <c r="O88" s="134"/>
      <c r="P88" s="134"/>
      <c r="Q88" s="134"/>
    </row>
    <row r="89" spans="1:17">
      <c r="A89" s="136"/>
      <c r="B89" s="42" t="s">
        <v>68</v>
      </c>
      <c r="C89" s="134"/>
      <c r="D89" s="57"/>
      <c r="E89" s="16">
        <f>SUM(F89:G89)</f>
        <v>0</v>
      </c>
      <c r="F89" s="16">
        <v>0</v>
      </c>
      <c r="G89" s="16">
        <v>0</v>
      </c>
      <c r="H89" s="134"/>
      <c r="I89" s="134"/>
      <c r="J89" s="134"/>
      <c r="K89" s="134"/>
      <c r="L89" s="134"/>
      <c r="M89" s="134"/>
      <c r="N89" s="134"/>
      <c r="O89" s="134"/>
      <c r="P89" s="134"/>
      <c r="Q89" s="134"/>
    </row>
    <row r="90" spans="1:17">
      <c r="A90" s="129" t="s">
        <v>75</v>
      </c>
      <c r="B90" s="42" t="s">
        <v>26</v>
      </c>
      <c r="C90" s="138" t="s">
        <v>27</v>
      </c>
      <c r="D90" s="138"/>
      <c r="E90" s="138"/>
      <c r="F90" s="138"/>
      <c r="G90" s="138"/>
      <c r="H90" s="138"/>
      <c r="I90" s="138"/>
      <c r="J90" s="138"/>
      <c r="K90" s="138"/>
      <c r="L90" s="138"/>
      <c r="M90" s="138"/>
      <c r="N90" s="138"/>
      <c r="O90" s="138"/>
      <c r="P90" s="138"/>
      <c r="Q90" s="138"/>
    </row>
    <row r="91" spans="1:17">
      <c r="A91" s="129"/>
      <c r="B91" s="42" t="s">
        <v>28</v>
      </c>
      <c r="C91" s="108" t="s">
        <v>55</v>
      </c>
      <c r="D91" s="108"/>
      <c r="E91" s="108"/>
      <c r="F91" s="108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8"/>
    </row>
    <row r="92" spans="1:17">
      <c r="A92" s="129"/>
      <c r="B92" s="42" t="s">
        <v>30</v>
      </c>
      <c r="C92" s="108"/>
      <c r="D92" s="108"/>
      <c r="E92" s="108"/>
      <c r="F92" s="108"/>
      <c r="G92" s="108"/>
      <c r="H92" s="108"/>
      <c r="I92" s="108"/>
      <c r="J92" s="108"/>
      <c r="K92" s="108"/>
      <c r="L92" s="108"/>
      <c r="M92" s="108"/>
      <c r="N92" s="108"/>
      <c r="O92" s="108"/>
      <c r="P92" s="108"/>
      <c r="Q92" s="108"/>
    </row>
    <row r="93" spans="1:17">
      <c r="A93" s="129"/>
      <c r="B93" s="42" t="s">
        <v>31</v>
      </c>
      <c r="C93" s="137" t="s">
        <v>56</v>
      </c>
      <c r="D93" s="137"/>
      <c r="E93" s="137"/>
      <c r="F93" s="137"/>
      <c r="G93" s="137"/>
      <c r="H93" s="137"/>
      <c r="I93" s="137"/>
      <c r="J93" s="137"/>
      <c r="K93" s="137"/>
      <c r="L93" s="137"/>
      <c r="M93" s="137"/>
      <c r="N93" s="137"/>
      <c r="O93" s="137"/>
      <c r="P93" s="137"/>
      <c r="Q93" s="137"/>
    </row>
    <row r="94" spans="1:17">
      <c r="A94" s="129"/>
      <c r="B94" s="42" t="s">
        <v>33</v>
      </c>
      <c r="C94" s="16"/>
      <c r="D94" s="16"/>
      <c r="E94" s="55">
        <f>SUM(F94:G94)</f>
        <v>9000000</v>
      </c>
      <c r="F94" s="55">
        <v>1350000</v>
      </c>
      <c r="G94" s="55">
        <v>7650000</v>
      </c>
      <c r="H94" s="16">
        <v>68000</v>
      </c>
      <c r="I94" s="16">
        <v>68000</v>
      </c>
      <c r="J94" s="16">
        <v>68000</v>
      </c>
      <c r="K94" s="16"/>
      <c r="L94" s="16"/>
      <c r="M94" s="16">
        <v>0</v>
      </c>
      <c r="N94" s="16"/>
      <c r="O94" s="16"/>
      <c r="P94" s="16"/>
      <c r="Q94" s="16">
        <v>0</v>
      </c>
    </row>
    <row r="95" spans="1:17">
      <c r="A95" s="129"/>
      <c r="B95" s="42" t="s">
        <v>34</v>
      </c>
      <c r="C95" s="134"/>
      <c r="D95" s="58" t="s">
        <v>57</v>
      </c>
      <c r="E95" s="16">
        <v>68000</v>
      </c>
      <c r="F95" s="16">
        <v>68000</v>
      </c>
      <c r="G95" s="16">
        <v>0</v>
      </c>
      <c r="H95" s="134">
        <v>68000</v>
      </c>
      <c r="I95" s="134">
        <v>68000</v>
      </c>
      <c r="J95" s="134">
        <v>68000</v>
      </c>
      <c r="K95" s="134">
        <v>0</v>
      </c>
      <c r="L95" s="134">
        <v>0</v>
      </c>
      <c r="M95" s="134">
        <v>0</v>
      </c>
      <c r="N95" s="134">
        <v>0</v>
      </c>
      <c r="O95" s="134">
        <v>0</v>
      </c>
      <c r="P95" s="134">
        <v>0</v>
      </c>
      <c r="Q95" s="134">
        <v>0</v>
      </c>
    </row>
    <row r="96" spans="1:17">
      <c r="A96" s="129"/>
      <c r="B96" s="42" t="s">
        <v>10</v>
      </c>
      <c r="C96" s="134"/>
      <c r="D96" s="13">
        <v>90095</v>
      </c>
      <c r="E96" s="16">
        <f>SUM(F96:G96)</f>
        <v>1382000</v>
      </c>
      <c r="F96" s="16">
        <v>149500</v>
      </c>
      <c r="G96" s="16">
        <v>1232500</v>
      </c>
      <c r="H96" s="134"/>
      <c r="I96" s="134"/>
      <c r="J96" s="134"/>
      <c r="K96" s="134"/>
      <c r="L96" s="134"/>
      <c r="M96" s="134"/>
      <c r="N96" s="134"/>
      <c r="O96" s="134"/>
      <c r="P96" s="134"/>
      <c r="Q96" s="134"/>
    </row>
    <row r="97" spans="1:17">
      <c r="A97" s="129"/>
      <c r="B97" s="42" t="s">
        <v>37</v>
      </c>
      <c r="C97" s="134"/>
      <c r="D97" s="13"/>
      <c r="E97" s="16">
        <f>SUM(F97:G97)</f>
        <v>2550000</v>
      </c>
      <c r="F97" s="16">
        <v>382500</v>
      </c>
      <c r="G97" s="16">
        <v>2167500</v>
      </c>
      <c r="H97" s="134"/>
      <c r="I97" s="134"/>
      <c r="J97" s="134"/>
      <c r="K97" s="134"/>
      <c r="L97" s="134"/>
      <c r="M97" s="134"/>
      <c r="N97" s="134"/>
      <c r="O97" s="134"/>
      <c r="P97" s="134"/>
      <c r="Q97" s="134"/>
    </row>
    <row r="98" spans="1:17">
      <c r="A98" s="129"/>
      <c r="B98" s="42" t="s">
        <v>68</v>
      </c>
      <c r="C98" s="134"/>
      <c r="D98" s="57"/>
      <c r="E98" s="16">
        <f>SUM(F98:G98)</f>
        <v>5000000</v>
      </c>
      <c r="F98" s="16">
        <v>750000</v>
      </c>
      <c r="G98" s="16">
        <v>4250000</v>
      </c>
      <c r="H98" s="134"/>
      <c r="I98" s="134"/>
      <c r="J98" s="134"/>
      <c r="K98" s="134"/>
      <c r="L98" s="134"/>
      <c r="M98" s="134"/>
      <c r="N98" s="134"/>
      <c r="O98" s="134"/>
      <c r="P98" s="134"/>
      <c r="Q98" s="134"/>
    </row>
    <row r="99" spans="1:17">
      <c r="A99" s="129" t="s">
        <v>76</v>
      </c>
      <c r="B99" s="42" t="s">
        <v>26</v>
      </c>
      <c r="C99" s="138" t="s">
        <v>27</v>
      </c>
      <c r="D99" s="138"/>
      <c r="E99" s="138"/>
      <c r="F99" s="138"/>
      <c r="G99" s="138"/>
      <c r="H99" s="138"/>
      <c r="I99" s="138"/>
      <c r="J99" s="138"/>
      <c r="K99" s="138"/>
      <c r="L99" s="138"/>
      <c r="M99" s="138"/>
      <c r="N99" s="138"/>
      <c r="O99" s="138"/>
      <c r="P99" s="138"/>
      <c r="Q99" s="138"/>
    </row>
    <row r="100" spans="1:17">
      <c r="A100" s="129"/>
      <c r="B100" s="42" t="s">
        <v>28</v>
      </c>
      <c r="C100" s="108" t="s">
        <v>55</v>
      </c>
      <c r="D100" s="108"/>
      <c r="E100" s="108"/>
      <c r="F100" s="108"/>
      <c r="G100" s="108"/>
      <c r="H100" s="108"/>
      <c r="I100" s="108"/>
      <c r="J100" s="108"/>
      <c r="K100" s="108"/>
      <c r="L100" s="108"/>
      <c r="M100" s="108"/>
      <c r="N100" s="108"/>
      <c r="O100" s="108"/>
      <c r="P100" s="108"/>
      <c r="Q100" s="108"/>
    </row>
    <row r="101" spans="1:17">
      <c r="A101" s="129"/>
      <c r="B101" s="42" t="s">
        <v>30</v>
      </c>
      <c r="C101" s="108"/>
      <c r="D101" s="108"/>
      <c r="E101" s="108"/>
      <c r="F101" s="108"/>
      <c r="G101" s="108"/>
      <c r="H101" s="108"/>
      <c r="I101" s="108"/>
      <c r="J101" s="108"/>
      <c r="K101" s="108"/>
      <c r="L101" s="108"/>
      <c r="M101" s="108"/>
      <c r="N101" s="108"/>
      <c r="O101" s="108"/>
      <c r="P101" s="108"/>
      <c r="Q101" s="108"/>
    </row>
    <row r="102" spans="1:17">
      <c r="A102" s="129"/>
      <c r="B102" s="42" t="s">
        <v>31</v>
      </c>
      <c r="C102" s="137" t="s">
        <v>59</v>
      </c>
      <c r="D102" s="137"/>
      <c r="E102" s="137"/>
      <c r="F102" s="137"/>
      <c r="G102" s="137"/>
      <c r="H102" s="137"/>
      <c r="I102" s="137"/>
      <c r="J102" s="137"/>
      <c r="K102" s="137"/>
      <c r="L102" s="137"/>
      <c r="M102" s="137"/>
      <c r="N102" s="137"/>
      <c r="O102" s="137"/>
      <c r="P102" s="137"/>
      <c r="Q102" s="137"/>
    </row>
    <row r="103" spans="1:17">
      <c r="A103" s="129"/>
      <c r="B103" s="42" t="s">
        <v>33</v>
      </c>
      <c r="C103" s="16"/>
      <c r="D103" s="16"/>
      <c r="E103" s="55">
        <v>7000000</v>
      </c>
      <c r="F103" s="55">
        <v>1050000</v>
      </c>
      <c r="G103" s="55">
        <v>5950000</v>
      </c>
      <c r="H103" s="16">
        <v>0</v>
      </c>
      <c r="I103" s="16">
        <v>0</v>
      </c>
      <c r="J103" s="16">
        <v>0</v>
      </c>
      <c r="K103" s="16"/>
      <c r="L103" s="16"/>
      <c r="M103" s="16">
        <v>0</v>
      </c>
      <c r="N103" s="16"/>
      <c r="O103" s="16"/>
      <c r="P103" s="16"/>
      <c r="Q103" s="16">
        <v>0</v>
      </c>
    </row>
    <row r="104" spans="1:17">
      <c r="A104" s="129"/>
      <c r="B104" s="42" t="s">
        <v>34</v>
      </c>
      <c r="C104" s="134"/>
      <c r="D104" s="58" t="s">
        <v>57</v>
      </c>
      <c r="E104" s="16">
        <v>0</v>
      </c>
      <c r="F104" s="16">
        <v>0</v>
      </c>
      <c r="G104" s="16">
        <v>0</v>
      </c>
      <c r="H104" s="134"/>
      <c r="I104" s="134">
        <v>0</v>
      </c>
      <c r="J104" s="134">
        <v>0</v>
      </c>
      <c r="K104" s="134">
        <v>0</v>
      </c>
      <c r="L104" s="134">
        <v>0</v>
      </c>
      <c r="M104" s="134">
        <v>0</v>
      </c>
      <c r="N104" s="134">
        <v>0</v>
      </c>
      <c r="O104" s="134">
        <v>0</v>
      </c>
      <c r="P104" s="134">
        <v>0</v>
      </c>
      <c r="Q104" s="134">
        <v>0</v>
      </c>
    </row>
    <row r="105" spans="1:17">
      <c r="A105" s="129"/>
      <c r="B105" s="42" t="s">
        <v>10</v>
      </c>
      <c r="C105" s="134"/>
      <c r="D105" s="13">
        <v>90095</v>
      </c>
      <c r="E105" s="16">
        <v>0</v>
      </c>
      <c r="F105" s="16">
        <v>0</v>
      </c>
      <c r="G105" s="16">
        <v>0</v>
      </c>
      <c r="H105" s="134"/>
      <c r="I105" s="134"/>
      <c r="J105" s="134"/>
      <c r="K105" s="134"/>
      <c r="L105" s="134"/>
      <c r="M105" s="134"/>
      <c r="N105" s="134"/>
      <c r="O105" s="134"/>
      <c r="P105" s="134"/>
      <c r="Q105" s="134"/>
    </row>
    <row r="106" spans="1:17">
      <c r="A106" s="129"/>
      <c r="B106" s="42" t="s">
        <v>37</v>
      </c>
      <c r="C106" s="134"/>
      <c r="D106" s="13"/>
      <c r="E106" s="16">
        <v>550000</v>
      </c>
      <c r="F106" s="16">
        <v>550000</v>
      </c>
      <c r="G106" s="16">
        <v>0</v>
      </c>
      <c r="H106" s="134"/>
      <c r="I106" s="134"/>
      <c r="J106" s="134"/>
      <c r="K106" s="134"/>
      <c r="L106" s="134"/>
      <c r="M106" s="134"/>
      <c r="N106" s="134"/>
      <c r="O106" s="134"/>
      <c r="P106" s="134"/>
      <c r="Q106" s="134"/>
    </row>
    <row r="107" spans="1:17">
      <c r="A107" s="129"/>
      <c r="B107" s="42" t="s">
        <v>77</v>
      </c>
      <c r="C107" s="134"/>
      <c r="D107" s="57"/>
      <c r="E107" s="16">
        <v>6450000</v>
      </c>
      <c r="F107" s="16">
        <v>1050000</v>
      </c>
      <c r="G107" s="16">
        <v>5950000</v>
      </c>
      <c r="H107" s="134"/>
      <c r="I107" s="134"/>
      <c r="J107" s="134"/>
      <c r="K107" s="134"/>
      <c r="L107" s="134"/>
      <c r="M107" s="134"/>
      <c r="N107" s="134"/>
      <c r="O107" s="134"/>
      <c r="P107" s="134"/>
      <c r="Q107" s="134"/>
    </row>
    <row r="108" spans="1:17">
      <c r="A108" s="129" t="s">
        <v>78</v>
      </c>
      <c r="B108" s="42" t="s">
        <v>26</v>
      </c>
      <c r="C108" s="138" t="s">
        <v>40</v>
      </c>
      <c r="D108" s="138"/>
      <c r="E108" s="138"/>
      <c r="F108" s="138"/>
      <c r="G108" s="138"/>
      <c r="H108" s="138"/>
      <c r="I108" s="138"/>
      <c r="J108" s="138"/>
      <c r="K108" s="138"/>
      <c r="L108" s="138"/>
      <c r="M108" s="138"/>
      <c r="N108" s="138"/>
      <c r="O108" s="138"/>
      <c r="P108" s="138"/>
      <c r="Q108" s="138"/>
    </row>
    <row r="109" spans="1:17">
      <c r="A109" s="129"/>
      <c r="B109" s="42" t="s">
        <v>28</v>
      </c>
      <c r="C109" s="108" t="s">
        <v>45</v>
      </c>
      <c r="D109" s="108"/>
      <c r="E109" s="108"/>
      <c r="F109" s="108"/>
      <c r="G109" s="108"/>
      <c r="H109" s="108"/>
      <c r="I109" s="108"/>
      <c r="J109" s="108"/>
      <c r="K109" s="108"/>
      <c r="L109" s="108"/>
      <c r="M109" s="108"/>
      <c r="N109" s="108"/>
      <c r="O109" s="108"/>
      <c r="P109" s="108"/>
      <c r="Q109" s="108"/>
    </row>
    <row r="110" spans="1:17">
      <c r="A110" s="129"/>
      <c r="B110" s="42" t="s">
        <v>30</v>
      </c>
      <c r="C110" s="108"/>
      <c r="D110" s="108"/>
      <c r="E110" s="108"/>
      <c r="F110" s="108"/>
      <c r="G110" s="108"/>
      <c r="H110" s="108"/>
      <c r="I110" s="108"/>
      <c r="J110" s="108"/>
      <c r="K110" s="108"/>
      <c r="L110" s="108"/>
      <c r="M110" s="108"/>
      <c r="N110" s="108"/>
      <c r="O110" s="108"/>
      <c r="P110" s="108"/>
      <c r="Q110" s="108"/>
    </row>
    <row r="111" spans="1:17">
      <c r="A111" s="129"/>
      <c r="B111" s="42" t="s">
        <v>31</v>
      </c>
      <c r="C111" s="59"/>
      <c r="D111" s="141" t="s">
        <v>53</v>
      </c>
      <c r="E111" s="141"/>
      <c r="F111" s="141"/>
      <c r="G111" s="141"/>
      <c r="H111" s="141"/>
      <c r="I111" s="141"/>
      <c r="J111" s="141"/>
      <c r="K111" s="141"/>
      <c r="L111" s="141"/>
      <c r="M111" s="141"/>
      <c r="N111" s="141"/>
      <c r="O111" s="141"/>
      <c r="P111" s="141"/>
      <c r="Q111" s="141"/>
    </row>
    <row r="112" spans="1:17">
      <c r="A112" s="129"/>
      <c r="B112" s="42" t="s">
        <v>33</v>
      </c>
      <c r="C112" s="16"/>
      <c r="D112" s="16"/>
      <c r="E112" s="55">
        <f>SUM(E113:E116)</f>
        <v>4780000</v>
      </c>
      <c r="F112" s="55">
        <v>717000</v>
      </c>
      <c r="G112" s="55">
        <v>4063000</v>
      </c>
      <c r="H112" s="16">
        <v>430000</v>
      </c>
      <c r="I112" s="16">
        <v>430000</v>
      </c>
      <c r="J112" s="16">
        <v>430000</v>
      </c>
      <c r="K112" s="16"/>
      <c r="L112" s="16"/>
      <c r="M112" s="16"/>
      <c r="N112" s="16"/>
      <c r="O112" s="16"/>
      <c r="P112" s="16"/>
      <c r="Q112" s="16"/>
    </row>
    <row r="113" spans="1:17">
      <c r="A113" s="129"/>
      <c r="B113" s="42" t="s">
        <v>34</v>
      </c>
      <c r="C113" s="134"/>
      <c r="D113" s="16" t="s">
        <v>48</v>
      </c>
      <c r="E113" s="16">
        <v>430000</v>
      </c>
      <c r="F113" s="16">
        <v>430000</v>
      </c>
      <c r="G113" s="16">
        <v>0</v>
      </c>
      <c r="H113" s="134">
        <v>430000</v>
      </c>
      <c r="I113" s="134">
        <v>430000</v>
      </c>
      <c r="J113" s="134">
        <v>430000</v>
      </c>
      <c r="K113" s="134">
        <v>0</v>
      </c>
      <c r="L113" s="134">
        <v>0</v>
      </c>
      <c r="M113" s="134">
        <v>0</v>
      </c>
      <c r="N113" s="134">
        <v>0</v>
      </c>
      <c r="O113" s="134">
        <v>0</v>
      </c>
      <c r="P113" s="134">
        <v>0</v>
      </c>
      <c r="Q113" s="134">
        <v>0</v>
      </c>
    </row>
    <row r="114" spans="1:17">
      <c r="A114" s="129"/>
      <c r="B114" s="42" t="s">
        <v>10</v>
      </c>
      <c r="C114" s="134"/>
      <c r="D114" s="13">
        <v>63095</v>
      </c>
      <c r="E114" s="16">
        <v>2100000</v>
      </c>
      <c r="F114" s="16">
        <v>0</v>
      </c>
      <c r="G114" s="16">
        <v>2150500</v>
      </c>
      <c r="H114" s="134"/>
      <c r="I114" s="134"/>
      <c r="J114" s="134"/>
      <c r="K114" s="134"/>
      <c r="L114" s="134"/>
      <c r="M114" s="134"/>
      <c r="N114" s="134"/>
      <c r="O114" s="134"/>
      <c r="P114" s="134"/>
      <c r="Q114" s="134"/>
    </row>
    <row r="115" spans="1:17">
      <c r="A115" s="129"/>
      <c r="B115" s="42" t="s">
        <v>37</v>
      </c>
      <c r="C115" s="134"/>
      <c r="D115" s="13"/>
      <c r="E115" s="16">
        <v>2250000</v>
      </c>
      <c r="F115" s="16">
        <v>287000</v>
      </c>
      <c r="G115" s="16">
        <v>1912500</v>
      </c>
      <c r="H115" s="134"/>
      <c r="I115" s="134"/>
      <c r="J115" s="134"/>
      <c r="K115" s="134"/>
      <c r="L115" s="134"/>
      <c r="M115" s="134"/>
      <c r="N115" s="134"/>
      <c r="O115" s="134"/>
      <c r="P115" s="134"/>
      <c r="Q115" s="134"/>
    </row>
    <row r="116" spans="1:17">
      <c r="A116" s="129"/>
      <c r="B116" s="42" t="s">
        <v>68</v>
      </c>
      <c r="C116" s="134"/>
      <c r="D116" s="57"/>
      <c r="E116" s="16">
        <v>0</v>
      </c>
      <c r="F116" s="16">
        <v>0</v>
      </c>
      <c r="G116" s="16">
        <v>0</v>
      </c>
      <c r="H116" s="134"/>
      <c r="I116" s="134"/>
      <c r="J116" s="134"/>
      <c r="K116" s="134"/>
      <c r="L116" s="134"/>
      <c r="M116" s="134"/>
      <c r="N116" s="134"/>
      <c r="O116" s="134"/>
      <c r="P116" s="134"/>
      <c r="Q116" s="134"/>
    </row>
    <row r="117" spans="1:17">
      <c r="A117" s="107" t="s">
        <v>61</v>
      </c>
      <c r="B117" s="107"/>
      <c r="C117" s="140" t="s">
        <v>24</v>
      </c>
      <c r="D117" s="140"/>
      <c r="E117" s="7">
        <f>SUM(E112,E103,E94,E85,E67,E58,E49,E40,E31,E22,E13)</f>
        <v>79708158</v>
      </c>
      <c r="F117" s="7">
        <f t="shared" ref="F117:Q117" si="0">SUM(F112,F103,F94,F85,F67,F58,F49,F40,F31,F22,F13)</f>
        <v>16260524</v>
      </c>
      <c r="G117" s="7">
        <f t="shared" si="0"/>
        <v>63447634</v>
      </c>
      <c r="H117" s="7">
        <f t="shared" si="0"/>
        <v>6169210</v>
      </c>
      <c r="I117" s="7">
        <f t="shared" si="0"/>
        <v>4390618</v>
      </c>
      <c r="J117" s="7">
        <f t="shared" si="0"/>
        <v>1822707</v>
      </c>
      <c r="K117" s="7">
        <f t="shared" si="0"/>
        <v>0</v>
      </c>
      <c r="L117" s="7">
        <f t="shared" si="0"/>
        <v>2567911</v>
      </c>
      <c r="M117" s="7">
        <f t="shared" si="0"/>
        <v>1723592</v>
      </c>
      <c r="N117" s="7">
        <f t="shared" si="0"/>
        <v>0</v>
      </c>
      <c r="O117" s="7">
        <f t="shared" si="0"/>
        <v>0</v>
      </c>
      <c r="P117" s="7">
        <f t="shared" si="0"/>
        <v>0</v>
      </c>
      <c r="Q117" s="7">
        <f t="shared" si="0"/>
        <v>1723592</v>
      </c>
    </row>
    <row r="118" spans="1:17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>
      <c r="A119" s="139" t="s">
        <v>62</v>
      </c>
      <c r="B119" s="139"/>
      <c r="C119" s="139"/>
      <c r="D119" s="139"/>
      <c r="E119" s="139"/>
      <c r="F119" s="139"/>
      <c r="G119" s="139"/>
      <c r="H119" s="139"/>
      <c r="I119" s="139"/>
      <c r="J119" s="139"/>
      <c r="K119" s="39"/>
      <c r="L119" s="39"/>
      <c r="M119" s="39"/>
      <c r="N119" s="39"/>
      <c r="O119" s="39"/>
      <c r="P119" s="39"/>
      <c r="Q119" s="39"/>
    </row>
    <row r="120" spans="1:17">
      <c r="A120" s="39" t="s">
        <v>63</v>
      </c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</row>
  </sheetData>
  <mergeCells count="197">
    <mergeCell ref="A119:J119"/>
    <mergeCell ref="P113:P116"/>
    <mergeCell ref="Q113:Q116"/>
    <mergeCell ref="A117:B117"/>
    <mergeCell ref="C117:D117"/>
    <mergeCell ref="L113:L116"/>
    <mergeCell ref="M113:M116"/>
    <mergeCell ref="N113:N116"/>
    <mergeCell ref="O113:O116"/>
    <mergeCell ref="A108:A116"/>
    <mergeCell ref="C109:Q109"/>
    <mergeCell ref="C110:Q110"/>
    <mergeCell ref="D111:Q111"/>
    <mergeCell ref="C113:C116"/>
    <mergeCell ref="H113:H116"/>
    <mergeCell ref="I113:I116"/>
    <mergeCell ref="J113:J116"/>
    <mergeCell ref="C108:Q108"/>
    <mergeCell ref="H104:H107"/>
    <mergeCell ref="I104:I107"/>
    <mergeCell ref="N104:N107"/>
    <mergeCell ref="O104:O107"/>
    <mergeCell ref="K113:K116"/>
    <mergeCell ref="A99:A107"/>
    <mergeCell ref="C99:Q99"/>
    <mergeCell ref="C100:Q100"/>
    <mergeCell ref="C101:Q101"/>
    <mergeCell ref="C102:Q102"/>
    <mergeCell ref="C104:C107"/>
    <mergeCell ref="P104:P107"/>
    <mergeCell ref="J95:J98"/>
    <mergeCell ref="K95:K98"/>
    <mergeCell ref="L95:L98"/>
    <mergeCell ref="M95:M98"/>
    <mergeCell ref="N95:N98"/>
    <mergeCell ref="O95:O98"/>
    <mergeCell ref="A90:A98"/>
    <mergeCell ref="C90:Q90"/>
    <mergeCell ref="C91:Q91"/>
    <mergeCell ref="C92:Q92"/>
    <mergeCell ref="Q104:Q107"/>
    <mergeCell ref="J104:J107"/>
    <mergeCell ref="K104:K107"/>
    <mergeCell ref="L104:L107"/>
    <mergeCell ref="M104:M107"/>
    <mergeCell ref="L86:L89"/>
    <mergeCell ref="M86:M89"/>
    <mergeCell ref="N86:N89"/>
    <mergeCell ref="O86:O89"/>
    <mergeCell ref="C93:Q93"/>
    <mergeCell ref="C95:C98"/>
    <mergeCell ref="P95:P98"/>
    <mergeCell ref="Q95:Q98"/>
    <mergeCell ref="H95:H98"/>
    <mergeCell ref="I95:I98"/>
    <mergeCell ref="P86:P89"/>
    <mergeCell ref="Q86:Q89"/>
    <mergeCell ref="A63:A71"/>
    <mergeCell ref="C63:Q63"/>
    <mergeCell ref="C64:Q64"/>
    <mergeCell ref="C65:Q65"/>
    <mergeCell ref="C66:Q66"/>
    <mergeCell ref="C68:C71"/>
    <mergeCell ref="P68:P71"/>
    <mergeCell ref="Q68:Q71"/>
    <mergeCell ref="H68:H71"/>
    <mergeCell ref="I68:I71"/>
    <mergeCell ref="J68:J71"/>
    <mergeCell ref="K68:K71"/>
    <mergeCell ref="A81:A89"/>
    <mergeCell ref="D81:Q81"/>
    <mergeCell ref="C82:Q82"/>
    <mergeCell ref="C83:Q83"/>
    <mergeCell ref="C84:Q84"/>
    <mergeCell ref="C86:C89"/>
    <mergeCell ref="H86:H89"/>
    <mergeCell ref="I86:I89"/>
    <mergeCell ref="J86:J89"/>
    <mergeCell ref="K86:K89"/>
    <mergeCell ref="J59:J62"/>
    <mergeCell ref="K59:K62"/>
    <mergeCell ref="L59:L62"/>
    <mergeCell ref="M59:M62"/>
    <mergeCell ref="N59:N62"/>
    <mergeCell ref="L68:L71"/>
    <mergeCell ref="M68:M71"/>
    <mergeCell ref="N68:N71"/>
    <mergeCell ref="D48:Q48"/>
    <mergeCell ref="O68:O71"/>
    <mergeCell ref="C50:C53"/>
    <mergeCell ref="P50:P53"/>
    <mergeCell ref="Q50:Q53"/>
    <mergeCell ref="H50:H53"/>
    <mergeCell ref="I50:I53"/>
    <mergeCell ref="A54:A62"/>
    <mergeCell ref="C54:Q54"/>
    <mergeCell ref="C55:Q55"/>
    <mergeCell ref="C56:Q56"/>
    <mergeCell ref="D57:Q57"/>
    <mergeCell ref="C59:C62"/>
    <mergeCell ref="H59:H62"/>
    <mergeCell ref="I59:I62"/>
    <mergeCell ref="P59:P62"/>
    <mergeCell ref="Q59:Q62"/>
    <mergeCell ref="O59:O62"/>
    <mergeCell ref="J50:J53"/>
    <mergeCell ref="K50:K53"/>
    <mergeCell ref="L50:L53"/>
    <mergeCell ref="M50:M53"/>
    <mergeCell ref="N50:N53"/>
    <mergeCell ref="O50:O53"/>
    <mergeCell ref="A45:A53"/>
    <mergeCell ref="C45:Q45"/>
    <mergeCell ref="A36:A44"/>
    <mergeCell ref="C36:Q36"/>
    <mergeCell ref="C37:Q37"/>
    <mergeCell ref="C38:Q38"/>
    <mergeCell ref="C39:Q39"/>
    <mergeCell ref="C41:C44"/>
    <mergeCell ref="H41:H44"/>
    <mergeCell ref="I41:I44"/>
    <mergeCell ref="J41:J44"/>
    <mergeCell ref="K41:K44"/>
    <mergeCell ref="L41:L44"/>
    <mergeCell ref="M41:M44"/>
    <mergeCell ref="N41:N44"/>
    <mergeCell ref="O41:O44"/>
    <mergeCell ref="C46:Q46"/>
    <mergeCell ref="C47:Q47"/>
    <mergeCell ref="P41:P44"/>
    <mergeCell ref="Q41:Q44"/>
    <mergeCell ref="Q23:Q26"/>
    <mergeCell ref="O23:O26"/>
    <mergeCell ref="P23:P26"/>
    <mergeCell ref="A27:A35"/>
    <mergeCell ref="C27:Q27"/>
    <mergeCell ref="C28:Q28"/>
    <mergeCell ref="C30:Q30"/>
    <mergeCell ref="C32:C35"/>
    <mergeCell ref="P32:P35"/>
    <mergeCell ref="Q32:Q35"/>
    <mergeCell ref="H32:H35"/>
    <mergeCell ref="I32:I35"/>
    <mergeCell ref="J32:J35"/>
    <mergeCell ref="A18:A26"/>
    <mergeCell ref="C18:Q18"/>
    <mergeCell ref="C19:Q19"/>
    <mergeCell ref="C20:Q20"/>
    <mergeCell ref="C21:Q21"/>
    <mergeCell ref="C23:C26"/>
    <mergeCell ref="H23:H26"/>
    <mergeCell ref="K32:K35"/>
    <mergeCell ref="O32:O35"/>
    <mergeCell ref="I23:I26"/>
    <mergeCell ref="J23:J26"/>
    <mergeCell ref="K23:K26"/>
    <mergeCell ref="L23:L26"/>
    <mergeCell ref="M23:M26"/>
    <mergeCell ref="N23:N26"/>
    <mergeCell ref="L32:L35"/>
    <mergeCell ref="M32:M35"/>
    <mergeCell ref="N32:N35"/>
    <mergeCell ref="C11:Q11"/>
    <mergeCell ref="C12:Q12"/>
    <mergeCell ref="O14:O17"/>
    <mergeCell ref="P14:P17"/>
    <mergeCell ref="Q14:Q17"/>
    <mergeCell ref="K14:K17"/>
    <mergeCell ref="L14:L17"/>
    <mergeCell ref="C14:C17"/>
    <mergeCell ref="H14:H17"/>
    <mergeCell ref="I14:I17"/>
    <mergeCell ref="J14:J17"/>
    <mergeCell ref="E1:E6"/>
    <mergeCell ref="F1:G1"/>
    <mergeCell ref="M14:M17"/>
    <mergeCell ref="A1:A6"/>
    <mergeCell ref="B1:B6"/>
    <mergeCell ref="C1:C6"/>
    <mergeCell ref="D1:D6"/>
    <mergeCell ref="H1:Q1"/>
    <mergeCell ref="F2:F6"/>
    <mergeCell ref="G2:G6"/>
    <mergeCell ref="H2:Q2"/>
    <mergeCell ref="H3:H6"/>
    <mergeCell ref="I3:Q3"/>
    <mergeCell ref="I4:L4"/>
    <mergeCell ref="M4:Q4"/>
    <mergeCell ref="M5:M6"/>
    <mergeCell ref="N5:Q5"/>
    <mergeCell ref="I5:I6"/>
    <mergeCell ref="J5:L5"/>
    <mergeCell ref="N14:N17"/>
    <mergeCell ref="C8:D8"/>
    <mergeCell ref="A9:A17"/>
    <mergeCell ref="C9:Q9"/>
    <mergeCell ref="C10:Q10"/>
  </mergeCells>
  <phoneticPr fontId="20" type="noConversion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E29:U37"/>
  <sheetViews>
    <sheetView topLeftCell="A16" workbookViewId="0">
      <selection activeCell="C38" sqref="C38"/>
    </sheetView>
  </sheetViews>
  <sheetFormatPr defaultRowHeight="12.75"/>
  <sheetData>
    <row r="29" spans="5:21">
      <c r="E29" s="109"/>
      <c r="F29" s="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8"/>
      <c r="T29" s="108"/>
      <c r="U29" s="108"/>
    </row>
    <row r="30" spans="5:21">
      <c r="E30" s="109"/>
      <c r="F30" s="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</row>
    <row r="31" spans="5:21">
      <c r="E31" s="109"/>
      <c r="F31" s="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8"/>
      <c r="T31" s="108"/>
      <c r="U31" s="108"/>
    </row>
    <row r="32" spans="5:21">
      <c r="E32" s="109"/>
      <c r="F32" s="8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</row>
    <row r="33" spans="5:21">
      <c r="E33" s="109"/>
      <c r="F33" s="8"/>
      <c r="G33" s="9"/>
      <c r="H33" s="9"/>
      <c r="I33" s="34"/>
      <c r="J33" s="34"/>
      <c r="K33" s="34"/>
      <c r="L33" s="35"/>
      <c r="M33" s="35"/>
      <c r="N33" s="35"/>
      <c r="O33" s="35"/>
      <c r="P33" s="35"/>
      <c r="Q33" s="35"/>
      <c r="R33" s="35"/>
      <c r="S33" s="35"/>
      <c r="T33" s="35"/>
      <c r="U33" s="35"/>
    </row>
    <row r="34" spans="5:21">
      <c r="E34" s="109"/>
      <c r="F34" s="8"/>
      <c r="G34" s="111"/>
      <c r="H34" s="12"/>
      <c r="I34" s="36"/>
      <c r="J34" s="36"/>
      <c r="K34" s="36"/>
      <c r="L34" s="37"/>
      <c r="M34" s="37"/>
      <c r="N34" s="38"/>
      <c r="O34" s="38"/>
      <c r="P34" s="38"/>
      <c r="Q34" s="38"/>
      <c r="R34" s="38"/>
      <c r="S34" s="38"/>
      <c r="T34" s="38"/>
      <c r="U34" s="38"/>
    </row>
    <row r="35" spans="5:21">
      <c r="E35" s="109"/>
      <c r="F35" s="8"/>
      <c r="G35" s="111"/>
      <c r="H35" s="12"/>
      <c r="I35" s="36"/>
      <c r="J35" s="36"/>
      <c r="K35" s="36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5:21">
      <c r="E36" s="109"/>
      <c r="F36" s="8"/>
      <c r="G36" s="111"/>
      <c r="H36" s="12"/>
      <c r="I36" s="36"/>
      <c r="J36" s="36"/>
      <c r="K36" s="36"/>
      <c r="L36" s="37"/>
      <c r="M36" s="37"/>
      <c r="N36" s="37"/>
      <c r="O36" s="37"/>
      <c r="P36" s="37"/>
      <c r="Q36" s="37"/>
      <c r="R36" s="37"/>
      <c r="S36" s="37"/>
      <c r="T36" s="37"/>
      <c r="U36" s="37"/>
    </row>
    <row r="37" spans="5:21">
      <c r="E37" s="109"/>
      <c r="F37" s="8"/>
      <c r="G37" s="111"/>
      <c r="H37" s="12"/>
      <c r="I37" s="9"/>
      <c r="J37" s="9"/>
      <c r="K37" s="9"/>
      <c r="L37" s="12"/>
      <c r="M37" s="12"/>
      <c r="N37" s="12"/>
      <c r="O37" s="12"/>
      <c r="P37" s="12"/>
      <c r="Q37" s="12"/>
      <c r="R37" s="12"/>
      <c r="S37" s="12"/>
      <c r="T37" s="12"/>
      <c r="U37" s="12"/>
    </row>
  </sheetData>
  <mergeCells count="6">
    <mergeCell ref="E29:E37"/>
    <mergeCell ref="G29:U29"/>
    <mergeCell ref="G30:U30"/>
    <mergeCell ref="G31:U31"/>
    <mergeCell ref="G32:U32"/>
    <mergeCell ref="G34:G37"/>
  </mergeCells>
  <phoneticPr fontId="20" type="noConversion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Arkusz1</vt:lpstr>
      <vt:lpstr>Arkusz2</vt:lpstr>
      <vt:lpstr>Arkusz3</vt:lpstr>
      <vt:lpstr>Arkusz4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BOI</cp:lastModifiedBy>
  <cp:lastPrinted>2010-07-20T06:39:16Z</cp:lastPrinted>
  <dcterms:created xsi:type="dcterms:W3CDTF">2009-10-07T13:29:11Z</dcterms:created>
  <dcterms:modified xsi:type="dcterms:W3CDTF">2010-07-20T10:17:50Z</dcterms:modified>
</cp:coreProperties>
</file>