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65" yWindow="5175" windowWidth="15480" windowHeight="4785"/>
  </bookViews>
  <sheets>
    <sheet name="Arkusz1" sheetId="1" r:id="rId1"/>
  </sheets>
  <definedNames>
    <definedName name="_xlnm.Print_Titles" localSheetId="0">Arkusz1!$3:$9</definedName>
  </definedNames>
  <calcPr calcId="145621"/>
</workbook>
</file>

<file path=xl/calcChain.xml><?xml version="1.0" encoding="utf-8"?>
<calcChain xmlns="http://schemas.openxmlformats.org/spreadsheetml/2006/main">
  <c r="J10" i="1" l="1"/>
  <c r="K10" i="1"/>
  <c r="N10" i="1"/>
  <c r="O10" i="1"/>
  <c r="P10" i="1"/>
  <c r="E39" i="1"/>
  <c r="Q38" i="1"/>
  <c r="M38" i="1" s="1"/>
  <c r="L38" i="1"/>
  <c r="I38" i="1" s="1"/>
  <c r="G38" i="1"/>
  <c r="F38" i="1"/>
  <c r="E38" i="1"/>
  <c r="H38" i="1" l="1"/>
  <c r="L61" i="1"/>
  <c r="E62" i="1"/>
  <c r="F60" i="1"/>
  <c r="G60" i="1"/>
  <c r="J60" i="1"/>
  <c r="K60" i="1"/>
  <c r="N60" i="1"/>
  <c r="O60" i="1"/>
  <c r="P60" i="1"/>
  <c r="E17" i="1" l="1"/>
  <c r="E16" i="1"/>
  <c r="Q15" i="1"/>
  <c r="M15" i="1" s="1"/>
  <c r="L15" i="1"/>
  <c r="I15" i="1"/>
  <c r="G15" i="1"/>
  <c r="F15" i="1"/>
  <c r="E15" i="1" s="1"/>
  <c r="H15" i="1" l="1"/>
  <c r="E55" i="1"/>
  <c r="Q54" i="1"/>
  <c r="M54" i="1" s="1"/>
  <c r="L54" i="1"/>
  <c r="I54" i="1" s="1"/>
  <c r="G54" i="1"/>
  <c r="F54" i="1"/>
  <c r="E54" i="1" l="1"/>
  <c r="H54" i="1"/>
  <c r="E77" i="1" l="1"/>
  <c r="E76" i="1"/>
  <c r="E75" i="1"/>
  <c r="E74" i="1" s="1"/>
  <c r="P74" i="1"/>
  <c r="O74" i="1"/>
  <c r="N74" i="1"/>
  <c r="K74" i="1"/>
  <c r="J74" i="1"/>
  <c r="G74" i="1"/>
  <c r="F74" i="1"/>
  <c r="Q67" i="1"/>
  <c r="L67" i="1"/>
  <c r="Q61" i="1"/>
  <c r="Q60" i="1" s="1"/>
  <c r="L60" i="1"/>
  <c r="E61" i="1"/>
  <c r="E60" i="1" s="1"/>
  <c r="I74" i="1" l="1"/>
  <c r="M74" i="1"/>
  <c r="H74" i="1"/>
  <c r="M60" i="1"/>
  <c r="I60" i="1"/>
  <c r="Q45" i="1"/>
  <c r="Q40" i="1" s="1"/>
  <c r="L45" i="1"/>
  <c r="L40" i="1" s="1"/>
  <c r="Q31" i="1"/>
  <c r="L31" i="1"/>
  <c r="Q22" i="1"/>
  <c r="Q10" i="1" s="1"/>
  <c r="L22" i="1"/>
  <c r="L10" i="1" s="1"/>
  <c r="H60" i="1" l="1"/>
  <c r="E69" i="1"/>
  <c r="F67" i="1"/>
  <c r="G67" i="1"/>
  <c r="J67" i="1"/>
  <c r="J40" i="1" s="1"/>
  <c r="K67" i="1"/>
  <c r="K40" i="1" s="1"/>
  <c r="N67" i="1"/>
  <c r="N40" i="1" s="1"/>
  <c r="O67" i="1"/>
  <c r="O40" i="1" s="1"/>
  <c r="P67" i="1"/>
  <c r="P40" i="1" s="1"/>
  <c r="E68" i="1"/>
  <c r="M67" i="1" l="1"/>
  <c r="I67" i="1"/>
  <c r="E67" i="1"/>
  <c r="G45" i="1"/>
  <c r="G40" i="1" s="1"/>
  <c r="F45" i="1"/>
  <c r="F40" i="1" s="1"/>
  <c r="E46" i="1"/>
  <c r="H67" i="1" l="1"/>
  <c r="L78" i="1" l="1"/>
  <c r="Q78" i="1"/>
  <c r="E33" i="1"/>
  <c r="E32" i="1"/>
  <c r="M31" i="1"/>
  <c r="I31" i="1"/>
  <c r="G31" i="1"/>
  <c r="F31" i="1"/>
  <c r="I22" i="1"/>
  <c r="I10" i="1" s="1"/>
  <c r="H31" i="1" l="1"/>
  <c r="E31" i="1"/>
  <c r="E26" i="1"/>
  <c r="F22" i="1"/>
  <c r="F10" i="1" s="1"/>
  <c r="G22" i="1"/>
  <c r="G10" i="1" s="1"/>
  <c r="E24" i="1"/>
  <c r="E22" i="1" l="1"/>
  <c r="E10" i="1" s="1"/>
  <c r="E45" i="1"/>
  <c r="E40" i="1" s="1"/>
  <c r="I45" i="1"/>
  <c r="I40" i="1" s="1"/>
  <c r="M45" i="1"/>
  <c r="M40" i="1" s="1"/>
  <c r="E47" i="1"/>
  <c r="H45" i="1" l="1"/>
  <c r="H40" i="1" s="1"/>
  <c r="L48" i="1"/>
  <c r="Q48" i="1"/>
  <c r="E23" i="1"/>
  <c r="E25" i="1"/>
  <c r="M22" i="1" l="1"/>
  <c r="M10" i="1" s="1"/>
  <c r="H22" i="1" l="1"/>
  <c r="H10" i="1" s="1"/>
  <c r="G78" i="1"/>
  <c r="F78" i="1"/>
  <c r="K78" i="1" l="1"/>
  <c r="O78" i="1"/>
  <c r="J78" i="1"/>
  <c r="N78" i="1"/>
  <c r="P78" i="1"/>
  <c r="J48" i="1"/>
  <c r="G48" i="1"/>
  <c r="F48" i="1"/>
  <c r="E78" i="1"/>
  <c r="I78" i="1" l="1"/>
  <c r="M78" i="1"/>
  <c r="K48" i="1"/>
  <c r="P48" i="1"/>
  <c r="N48" i="1"/>
  <c r="O48" i="1"/>
  <c r="E48" i="1"/>
  <c r="M48" i="1" l="1"/>
  <c r="I48" i="1"/>
  <c r="H78" i="1"/>
  <c r="H48" i="1" l="1"/>
</calcChain>
</file>

<file path=xl/sharedStrings.xml><?xml version="1.0" encoding="utf-8"?>
<sst xmlns="http://schemas.openxmlformats.org/spreadsheetml/2006/main" count="144" uniqueCount="81">
  <si>
    <t>Wydatki* na programy i projekty realizowane ze środków pochodzących z funduszy strukturalnych i Funduszu Spójności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</si>
  <si>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</si>
  <si>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</si>
  <si>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</si>
  <si>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</si>
  <si>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</si>
  <si>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</si>
  <si>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</si>
  <si>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</si>
  <si>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</si>
  <si>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</si>
  <si>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</si>
  <si>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</si>
  <si>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</si>
  <si>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</si>
  <si>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</si>
  <si>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</si>
  <si>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</si>
  <si>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</si>
  <si>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</si>
  <si>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</si>
  <si>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</si>
  <si>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</si>
  <si>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x</t>
  </si>
  <si>
    <t>1.1</t>
  </si>
  <si>
    <t>Program:</t>
  </si>
  <si>
    <t>Regionalny Program Operacyjny Warmia i Mazury</t>
  </si>
  <si>
    <t>Priorytet:</t>
  </si>
  <si>
    <t>Działanie:</t>
  </si>
  <si>
    <t>Nazwa projektu:</t>
  </si>
  <si>
    <t>Razem wydatki:</t>
  </si>
  <si>
    <t>1.2</t>
  </si>
  <si>
    <t>Regionalny Program Operacyjny Warmia i Mazury 2007-2013</t>
  </si>
  <si>
    <t>2012 r.</t>
  </si>
  <si>
    <t>Oś Priorytetowa -Rozwój, restrukturyzacja i rewitalizacja miast</t>
  </si>
  <si>
    <t>Dz.900</t>
  </si>
  <si>
    <t xml:space="preserve">Ogółem </t>
  </si>
  <si>
    <t>Wydatki bieżące razem:</t>
  </si>
  <si>
    <t>Oś Priorytetowa-Przedsiębiorczość</t>
  </si>
  <si>
    <t>1.3 Wspieranie wytwarzania i promocji produktów regionalnych</t>
  </si>
  <si>
    <t>Dz. 750</t>
  </si>
  <si>
    <t>2013 r.</t>
  </si>
  <si>
    <t>2010-2011 r.</t>
  </si>
  <si>
    <t>Dz. 853</t>
  </si>
  <si>
    <t>2.3</t>
  </si>
  <si>
    <t>Program Operacyjny Kapitał Ludzki</t>
  </si>
  <si>
    <t>VII.Promocja Integracji Społecznej</t>
  </si>
  <si>
    <t>7.1. Rozwój i upowszechnianie aktywnej integracji</t>
  </si>
  <si>
    <t>Wsparcie na starcie-program aktywizacji podopiecznych MOPS Ostróda</t>
  </si>
  <si>
    <t>Rewitalizacja budynku dworca w Ostródzie</t>
  </si>
  <si>
    <t>2014 r.</t>
  </si>
  <si>
    <t>Norweski Mechanizm Finansowy, Mechanizmy Finansowe EOG</t>
  </si>
  <si>
    <t>Dz.801</t>
  </si>
  <si>
    <t>Ogółem</t>
  </si>
  <si>
    <t>2014 r</t>
  </si>
  <si>
    <t>Termomodernizacja oraz energooszczędne źródła ciepła w budynkach użyteczności publicznej wraz z modernizacją węzłów cieplnych</t>
  </si>
  <si>
    <t>2.5</t>
  </si>
  <si>
    <t>Ostróda Reggae Festival - promocja miasta i regionu</t>
  </si>
  <si>
    <t>Plany Gospodarki Niskoemisyjnej Ostródzko-Iławskiego Obszaru Funkcjonalnego</t>
  </si>
  <si>
    <t>2014r.</t>
  </si>
  <si>
    <t>Dz. 900</t>
  </si>
  <si>
    <t>Ostródzko-Iławski Obszar Funkcjonalny</t>
  </si>
  <si>
    <t>2015 r.</t>
  </si>
  <si>
    <t>2016 r.</t>
  </si>
  <si>
    <t>Program Operacyjny Infrastruktura i Środowisko 2007-2013</t>
  </si>
  <si>
    <t>9.3. Termomodernizacja obiektów użyteczności publicznej</t>
  </si>
  <si>
    <t>Oś Priorytetowa-Turystyka</t>
  </si>
  <si>
    <t>Zwiększenie oferty turystycznej Żeglugi Ostródzko - Elbląskiej</t>
  </si>
  <si>
    <t>Dz.630</t>
  </si>
  <si>
    <t>1.3</t>
  </si>
  <si>
    <t>z tego: 2009-2013 r.</t>
  </si>
  <si>
    <t>I Zatrudnienie i integracja społeczna</t>
  </si>
  <si>
    <t>1.2 Wsparcie systemowe instytucji pomocy i integracji społecznej</t>
  </si>
  <si>
    <t>Program Rewitalizacji Społecznej "Przystanek BezTroski"</t>
  </si>
  <si>
    <t>2015r.</t>
  </si>
  <si>
    <t>2.1</t>
  </si>
  <si>
    <t>2.2</t>
  </si>
  <si>
    <t>2.4</t>
  </si>
  <si>
    <t>IX Infrastruktura energetyczna przyjazna środowisku i efektywność energetyczna</t>
  </si>
  <si>
    <t>1.4</t>
  </si>
  <si>
    <t>Załącznik nr 4 do Uchwały Rady Miejskiej w Ostródzie nr    L /249/2014   z dnia   29 STYCZNIA 2014r.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</si>
</sst>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7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4" fillId="23" borderId="9" applyNumberFormat="0" applyAlignment="0" applyProtection="0"/>
    <xf numFmtId="0" fontId="19" fillId="3" borderId="0" applyNumberFormat="0" applyBorder="0" applyAlignment="0" applyProtection="0"/>
  </cellStyleXfs>
  <cellXfs count="127">
    <xf numFmtId="0" fontId="0" fillId="0" borderId="0" xfId="0"/>
    <xf numFmtId="0" fontId="12" fillId="0" borderId="0" xfId="35"/>
    <xf numFmtId="0" fontId="21" fillId="0" borderId="0" xfId="35" applyFont="1"/>
    <xf numFmtId="0" fontId="22" fillId="20" borderId="10" xfId="36" applyFont="1" applyFill="1" applyBorder="1" applyAlignment="1">
      <alignment horizontal="center" vertical="center" wrapText="1"/>
    </xf>
    <xf numFmtId="0" fontId="23" fillId="0" borderId="10" xfId="36" applyFont="1" applyBorder="1" applyAlignment="1">
      <alignment horizontal="center" vertical="center"/>
    </xf>
    <xf numFmtId="0" fontId="20" fillId="0" borderId="10" xfId="36" applyFont="1" applyBorder="1"/>
    <xf numFmtId="3" fontId="0" fillId="0" borderId="0" xfId="0" applyNumberFormat="1"/>
    <xf numFmtId="3" fontId="20" fillId="0" borderId="10" xfId="36" applyNumberFormat="1" applyFont="1" applyBorder="1" applyAlignment="1"/>
    <xf numFmtId="3" fontId="20" fillId="0" borderId="0" xfId="36" applyNumberFormat="1" applyFont="1" applyBorder="1" applyAlignment="1"/>
    <xf numFmtId="3" fontId="20" fillId="0" borderId="0" xfId="36" applyNumberFormat="1" applyFont="1" applyBorder="1" applyAlignment="1">
      <alignment horizontal="center"/>
    </xf>
    <xf numFmtId="3" fontId="20" fillId="0" borderId="0" xfId="36" applyNumberFormat="1" applyFont="1" applyBorder="1"/>
    <xf numFmtId="0" fontId="20" fillId="0" borderId="15" xfId="36" applyFont="1" applyBorder="1"/>
    <xf numFmtId="0" fontId="20" fillId="0" borderId="0" xfId="36" applyFont="1" applyBorder="1"/>
    <xf numFmtId="1" fontId="0" fillId="0" borderId="0" xfId="0" applyNumberFormat="1"/>
    <xf numFmtId="0" fontId="20" fillId="0" borderId="11" xfId="36" applyFont="1" applyBorder="1"/>
    <xf numFmtId="0" fontId="0" fillId="0" borderId="0" xfId="0" applyBorder="1"/>
    <xf numFmtId="3" fontId="22" fillId="0" borderId="0" xfId="36" applyNumberFormat="1" applyFont="1" applyBorder="1"/>
    <xf numFmtId="3" fontId="0" fillId="0" borderId="0" xfId="0" applyNumberFormat="1" applyBorder="1"/>
    <xf numFmtId="3" fontId="24" fillId="0" borderId="0" xfId="36" applyNumberFormat="1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0" fillId="0" borderId="18" xfId="36" applyFont="1" applyBorder="1"/>
    <xf numFmtId="0" fontId="20" fillId="0" borderId="19" xfId="36" applyFont="1" applyBorder="1"/>
    <xf numFmtId="0" fontId="20" fillId="0" borderId="20" xfId="36" applyFont="1" applyBorder="1"/>
    <xf numFmtId="0" fontId="20" fillId="0" borderId="21" xfId="36" applyFont="1" applyBorder="1"/>
    <xf numFmtId="3" fontId="0" fillId="0" borderId="11" xfId="36" applyNumberFormat="1" applyFont="1" applyBorder="1" applyAlignment="1">
      <alignment horizontal="center"/>
    </xf>
    <xf numFmtId="3" fontId="0" fillId="0" borderId="13" xfId="36" applyNumberFormat="1" applyFont="1" applyBorder="1" applyAlignment="1">
      <alignment horizontal="center"/>
    </xf>
    <xf numFmtId="3" fontId="24" fillId="0" borderId="14" xfId="36" applyNumberFormat="1" applyFont="1" applyBorder="1" applyAlignment="1">
      <alignment horizontal="center"/>
    </xf>
    <xf numFmtId="3" fontId="24" fillId="0" borderId="22" xfId="36" applyNumberFormat="1" applyFont="1" applyBorder="1" applyAlignment="1">
      <alignment horizontal="center"/>
    </xf>
    <xf numFmtId="3" fontId="24" fillId="0" borderId="0" xfId="36" applyNumberFormat="1" applyFont="1" applyBorder="1" applyAlignment="1">
      <alignment horizontal="center"/>
    </xf>
    <xf numFmtId="4" fontId="22" fillId="0" borderId="16" xfId="36" applyNumberFormat="1" applyFont="1" applyBorder="1"/>
    <xf numFmtId="4" fontId="22" fillId="0" borderId="10" xfId="36" applyNumberFormat="1" applyFont="1" applyBorder="1"/>
    <xf numFmtId="4" fontId="20" fillId="0" borderId="10" xfId="36" applyNumberFormat="1" applyFont="1" applyBorder="1"/>
    <xf numFmtId="4" fontId="20" fillId="0" borderId="10" xfId="36" applyNumberFormat="1" applyFont="1" applyBorder="1" applyAlignment="1"/>
    <xf numFmtId="4" fontId="22" fillId="0" borderId="28" xfId="36" applyNumberFormat="1" applyFont="1" applyBorder="1"/>
    <xf numFmtId="0" fontId="20" fillId="0" borderId="0" xfId="36" applyFont="1" applyBorder="1" applyAlignment="1">
      <alignment vertical="center"/>
    </xf>
    <xf numFmtId="4" fontId="20" fillId="0" borderId="10" xfId="0" applyNumberFormat="1" applyFont="1" applyBorder="1"/>
    <xf numFmtId="4" fontId="22" fillId="0" borderId="11" xfId="36" applyNumberFormat="1" applyFont="1" applyBorder="1"/>
    <xf numFmtId="4" fontId="22" fillId="0" borderId="10" xfId="0" applyNumberFormat="1" applyFont="1" applyBorder="1"/>
    <xf numFmtId="4" fontId="22" fillId="0" borderId="11" xfId="0" applyNumberFormat="1" applyFont="1" applyBorder="1"/>
    <xf numFmtId="4" fontId="20" fillId="0" borderId="11" xfId="36" applyNumberFormat="1" applyFont="1" applyBorder="1"/>
    <xf numFmtId="4" fontId="20" fillId="0" borderId="11" xfId="36" applyNumberFormat="1" applyFont="1" applyBorder="1" applyAlignment="1"/>
    <xf numFmtId="4" fontId="20" fillId="0" borderId="11" xfId="36" applyNumberFormat="1" applyFont="1" applyBorder="1" applyAlignment="1">
      <alignment horizontal="center"/>
    </xf>
    <xf numFmtId="4" fontId="20" fillId="0" borderId="0" xfId="36" applyNumberFormat="1" applyFont="1" applyBorder="1" applyAlignment="1"/>
    <xf numFmtId="4" fontId="22" fillId="0" borderId="10" xfId="36" applyNumberFormat="1" applyFont="1" applyBorder="1" applyAlignment="1"/>
    <xf numFmtId="4" fontId="20" fillId="0" borderId="10" xfId="36" applyNumberFormat="1" applyFont="1" applyBorder="1" applyAlignment="1">
      <alignment horizontal="left"/>
    </xf>
    <xf numFmtId="4" fontId="20" fillId="0" borderId="13" xfId="36" applyNumberFormat="1" applyFont="1" applyBorder="1" applyAlignment="1"/>
    <xf numFmtId="4" fontId="20" fillId="0" borderId="16" xfId="36" applyNumberFormat="1" applyFont="1" applyBorder="1" applyAlignment="1"/>
    <xf numFmtId="4" fontId="20" fillId="0" borderId="15" xfId="36" applyNumberFormat="1" applyFont="1" applyBorder="1" applyAlignment="1"/>
    <xf numFmtId="4" fontId="0" fillId="0" borderId="0" xfId="0" applyNumberFormat="1"/>
    <xf numFmtId="4" fontId="20" fillId="0" borderId="18" xfId="36" applyNumberFormat="1" applyFont="1" applyBorder="1" applyAlignment="1"/>
    <xf numFmtId="4" fontId="20" fillId="0" borderId="25" xfId="36" applyNumberFormat="1" applyFont="1" applyBorder="1" applyAlignment="1">
      <alignment horizontal="center"/>
    </xf>
    <xf numFmtId="4" fontId="20" fillId="0" borderId="31" xfId="36" applyNumberFormat="1" applyFont="1" applyBorder="1" applyAlignment="1"/>
    <xf numFmtId="0" fontId="20" fillId="0" borderId="10" xfId="36" applyFont="1" applyBorder="1" applyAlignment="1">
      <alignment horizontal="left"/>
    </xf>
    <xf numFmtId="0" fontId="20" fillId="0" borderId="17" xfId="36" applyFont="1" applyBorder="1" applyAlignment="1">
      <alignment horizontal="left"/>
    </xf>
    <xf numFmtId="3" fontId="24" fillId="0" borderId="0" xfId="36" applyNumberFormat="1" applyFont="1" applyBorder="1" applyAlignment="1">
      <alignment horizontal="center"/>
    </xf>
    <xf numFmtId="3" fontId="0" fillId="0" borderId="0" xfId="36" applyNumberFormat="1" applyFont="1" applyBorder="1" applyAlignment="1">
      <alignment horizontal="center"/>
    </xf>
    <xf numFmtId="4" fontId="20" fillId="0" borderId="13" xfId="36" applyNumberFormat="1" applyFont="1" applyBorder="1" applyAlignment="1">
      <alignment horizontal="center"/>
    </xf>
    <xf numFmtId="0" fontId="20" fillId="0" borderId="15" xfId="36" applyFont="1" applyBorder="1" applyAlignment="1">
      <alignment horizontal="center" vertical="center"/>
    </xf>
    <xf numFmtId="4" fontId="20" fillId="0" borderId="16" xfId="36" applyNumberFormat="1" applyFont="1" applyBorder="1"/>
    <xf numFmtId="0" fontId="20" fillId="0" borderId="17" xfId="36" applyFont="1" applyBorder="1"/>
    <xf numFmtId="4" fontId="20" fillId="0" borderId="32" xfId="36" applyNumberFormat="1" applyFont="1" applyBorder="1" applyAlignment="1"/>
    <xf numFmtId="4" fontId="22" fillId="0" borderId="25" xfId="36" applyNumberFormat="1" applyFont="1" applyBorder="1"/>
    <xf numFmtId="0" fontId="20" fillId="0" borderId="11" xfId="36" applyFont="1" applyBorder="1" applyAlignment="1">
      <alignment horizontal="left"/>
    </xf>
    <xf numFmtId="3" fontId="20" fillId="0" borderId="11" xfId="36" applyNumberFormat="1" applyFont="1" applyBorder="1" applyAlignment="1"/>
    <xf numFmtId="0" fontId="26" fillId="20" borderId="10" xfId="36" applyFont="1" applyFill="1" applyBorder="1" applyAlignment="1">
      <alignment horizontal="center" vertical="center" wrapText="1"/>
    </xf>
    <xf numFmtId="0" fontId="0" fillId="0" borderId="16" xfId="0" applyBorder="1"/>
    <xf numFmtId="3" fontId="20" fillId="0" borderId="15" xfId="36" applyNumberFormat="1" applyFont="1" applyBorder="1" applyAlignment="1">
      <alignment horizontal="right"/>
    </xf>
    <xf numFmtId="4" fontId="20" fillId="0" borderId="38" xfId="36" applyNumberFormat="1" applyFont="1" applyBorder="1" applyAlignment="1"/>
    <xf numFmtId="3" fontId="20" fillId="0" borderId="15" xfId="36" applyNumberFormat="1" applyFont="1" applyBorder="1" applyAlignment="1">
      <alignment horizontal="right"/>
    </xf>
    <xf numFmtId="0" fontId="20" fillId="0" borderId="40" xfId="36" applyFont="1" applyBorder="1"/>
    <xf numFmtId="0" fontId="22" fillId="24" borderId="11" xfId="36" applyFont="1" applyFill="1" applyBorder="1" applyAlignment="1">
      <alignment horizontal="center"/>
    </xf>
    <xf numFmtId="0" fontId="22" fillId="24" borderId="12" xfId="36" applyFont="1" applyFill="1" applyBorder="1" applyAlignment="1">
      <alignment wrapText="1"/>
    </xf>
    <xf numFmtId="4" fontId="22" fillId="24" borderId="10" xfId="36" applyNumberFormat="1" applyFont="1" applyFill="1" applyBorder="1"/>
    <xf numFmtId="0" fontId="20" fillId="24" borderId="10" xfId="36" applyFont="1" applyFill="1" applyBorder="1" applyAlignment="1">
      <alignment horizontal="center" vertical="center"/>
    </xf>
    <xf numFmtId="4" fontId="20" fillId="24" borderId="10" xfId="36" applyNumberFormat="1" applyFont="1" applyFill="1" applyBorder="1" applyAlignment="1">
      <alignment horizontal="center"/>
    </xf>
    <xf numFmtId="4" fontId="20" fillId="24" borderId="10" xfId="36" applyNumberFormat="1" applyFont="1" applyFill="1" applyBorder="1" applyAlignment="1"/>
    <xf numFmtId="0" fontId="20" fillId="0" borderId="37" xfId="36" applyFont="1" applyBorder="1"/>
    <xf numFmtId="0" fontId="20" fillId="0" borderId="40" xfId="36" applyFont="1" applyBorder="1" applyAlignment="1">
      <alignment horizontal="left"/>
    </xf>
    <xf numFmtId="4" fontId="20" fillId="0" borderId="10" xfId="36" applyNumberFormat="1" applyFont="1" applyBorder="1" applyAlignment="1">
      <alignment horizontal="center"/>
    </xf>
    <xf numFmtId="0" fontId="20" fillId="0" borderId="16" xfId="36" applyFont="1" applyBorder="1" applyAlignment="1">
      <alignment horizontal="center" vertical="center"/>
    </xf>
    <xf numFmtId="0" fontId="20" fillId="0" borderId="11" xfId="36" applyFont="1" applyBorder="1" applyAlignment="1">
      <alignment horizontal="center" vertical="center"/>
    </xf>
    <xf numFmtId="0" fontId="20" fillId="0" borderId="13" xfId="36" applyFont="1" applyBorder="1" applyAlignment="1">
      <alignment horizontal="center" vertical="center"/>
    </xf>
    <xf numFmtId="0" fontId="20" fillId="0" borderId="15" xfId="36" applyFont="1" applyBorder="1" applyAlignment="1">
      <alignment horizontal="center" vertical="center"/>
    </xf>
    <xf numFmtId="4" fontId="0" fillId="0" borderId="11" xfId="36" applyNumberFormat="1" applyFont="1" applyBorder="1" applyAlignment="1">
      <alignment horizontal="center"/>
    </xf>
    <xf numFmtId="0" fontId="22" fillId="20" borderId="10" xfId="36" applyFont="1" applyFill="1" applyBorder="1" applyAlignment="1">
      <alignment horizontal="center" vertical="center"/>
    </xf>
    <xf numFmtId="4" fontId="22" fillId="24" borderId="10" xfId="36" applyNumberFormat="1" applyFont="1" applyFill="1" applyBorder="1" applyAlignment="1">
      <alignment horizontal="center"/>
    </xf>
    <xf numFmtId="4" fontId="0" fillId="0" borderId="13" xfId="36" applyNumberFormat="1" applyFont="1" applyBorder="1" applyAlignment="1">
      <alignment horizontal="center"/>
    </xf>
    <xf numFmtId="4" fontId="24" fillId="0" borderId="13" xfId="36" applyNumberFormat="1" applyFont="1" applyBorder="1" applyAlignment="1">
      <alignment horizontal="center"/>
    </xf>
    <xf numFmtId="4" fontId="0" fillId="0" borderId="35" xfId="36" applyNumberFormat="1" applyFont="1" applyBorder="1" applyAlignment="1">
      <alignment horizontal="center"/>
    </xf>
    <xf numFmtId="4" fontId="0" fillId="0" borderId="36" xfId="36" applyNumberFormat="1" applyFont="1" applyBorder="1" applyAlignment="1">
      <alignment horizontal="center"/>
    </xf>
    <xf numFmtId="4" fontId="0" fillId="0" borderId="37" xfId="36" applyNumberFormat="1" applyFont="1" applyBorder="1" applyAlignment="1">
      <alignment horizontal="center"/>
    </xf>
    <xf numFmtId="4" fontId="24" fillId="0" borderId="33" xfId="36" applyNumberFormat="1" applyFont="1" applyBorder="1" applyAlignment="1">
      <alignment horizontal="center"/>
    </xf>
    <xf numFmtId="4" fontId="24" fillId="0" borderId="0" xfId="36" applyNumberFormat="1" applyFont="1" applyBorder="1" applyAlignment="1">
      <alignment horizontal="center"/>
    </xf>
    <xf numFmtId="4" fontId="24" fillId="0" borderId="14" xfId="36" applyNumberFormat="1" applyFont="1" applyBorder="1" applyAlignment="1">
      <alignment horizontal="center"/>
    </xf>
    <xf numFmtId="0" fontId="20" fillId="0" borderId="10" xfId="36" applyFont="1" applyBorder="1" applyAlignment="1">
      <alignment horizontal="center" vertical="center"/>
    </xf>
    <xf numFmtId="4" fontId="0" fillId="0" borderId="0" xfId="36" applyNumberFormat="1" applyFont="1" applyBorder="1" applyAlignment="1">
      <alignment horizontal="center"/>
    </xf>
    <xf numFmtId="4" fontId="24" fillId="0" borderId="23" xfId="36" applyNumberFormat="1" applyFont="1" applyBorder="1" applyAlignment="1">
      <alignment horizontal="center"/>
    </xf>
    <xf numFmtId="3" fontId="20" fillId="0" borderId="32" xfId="36" applyNumberFormat="1" applyFont="1" applyBorder="1" applyAlignment="1">
      <alignment horizontal="right"/>
    </xf>
    <xf numFmtId="3" fontId="20" fillId="0" borderId="20" xfId="36" applyNumberFormat="1" applyFont="1" applyBorder="1" applyAlignment="1">
      <alignment horizontal="right"/>
    </xf>
    <xf numFmtId="0" fontId="22" fillId="0" borderId="29" xfId="36" applyFont="1" applyBorder="1" applyAlignment="1">
      <alignment horizontal="center"/>
    </xf>
    <xf numFmtId="0" fontId="22" fillId="0" borderId="30" xfId="36" applyFont="1" applyBorder="1" applyAlignment="1">
      <alignment horizontal="center"/>
    </xf>
    <xf numFmtId="4" fontId="22" fillId="0" borderId="26" xfId="36" applyNumberFormat="1" applyFont="1" applyBorder="1" applyAlignment="1">
      <alignment horizontal="center"/>
    </xf>
    <xf numFmtId="4" fontId="22" fillId="0" borderId="27" xfId="36" applyNumberFormat="1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4" fontId="0" fillId="0" borderId="14" xfId="36" applyNumberFormat="1" applyFont="1" applyBorder="1" applyAlignment="1">
      <alignment horizontal="center"/>
    </xf>
    <xf numFmtId="4" fontId="0" fillId="0" borderId="24" xfId="36" applyNumberFormat="1" applyFont="1" applyBorder="1" applyAlignment="1">
      <alignment horizontal="center"/>
    </xf>
    <xf numFmtId="3" fontId="20" fillId="0" borderId="16" xfId="36" applyNumberFormat="1" applyFont="1" applyBorder="1" applyAlignment="1">
      <alignment horizontal="center"/>
    </xf>
    <xf numFmtId="4" fontId="24" fillId="0" borderId="38" xfId="36" applyNumberFormat="1" applyFont="1" applyBorder="1" applyAlignment="1">
      <alignment horizontal="center"/>
    </xf>
    <xf numFmtId="4" fontId="24" fillId="0" borderId="34" xfId="36" applyNumberFormat="1" applyFont="1" applyBorder="1" applyAlignment="1">
      <alignment horizontal="center"/>
    </xf>
    <xf numFmtId="4" fontId="24" fillId="0" borderId="22" xfId="36" applyNumberFormat="1" applyFont="1" applyBorder="1" applyAlignment="1">
      <alignment horizontal="center"/>
    </xf>
    <xf numFmtId="0" fontId="20" fillId="0" borderId="0" xfId="36" applyFont="1" applyBorder="1" applyAlignment="1">
      <alignment horizontal="right"/>
    </xf>
    <xf numFmtId="0" fontId="26" fillId="20" borderId="10" xfId="36" applyFont="1" applyFill="1" applyBorder="1" applyAlignment="1">
      <alignment horizontal="center" vertical="center" wrapText="1"/>
    </xf>
    <xf numFmtId="0" fontId="22" fillId="20" borderId="10" xfId="36" applyFont="1" applyFill="1" applyBorder="1" applyAlignment="1">
      <alignment horizontal="center" vertical="center" wrapText="1"/>
    </xf>
    <xf numFmtId="4" fontId="0" fillId="0" borderId="15" xfId="36" applyNumberFormat="1" applyFont="1" applyBorder="1" applyAlignment="1">
      <alignment horizontal="center"/>
    </xf>
    <xf numFmtId="4" fontId="24" fillId="0" borderId="15" xfId="36" applyNumberFormat="1" applyFont="1" applyBorder="1" applyAlignment="1">
      <alignment horizontal="center"/>
    </xf>
    <xf numFmtId="3" fontId="24" fillId="0" borderId="0" xfId="36" applyNumberFormat="1" applyFont="1" applyBorder="1" applyAlignment="1">
      <alignment horizontal="center"/>
    </xf>
    <xf numFmtId="3" fontId="0" fillId="0" borderId="0" xfId="36" applyNumberFormat="1" applyFont="1" applyBorder="1" applyAlignment="1">
      <alignment horizontal="center"/>
    </xf>
    <xf numFmtId="0" fontId="20" fillId="0" borderId="0" xfId="36" applyFont="1" applyBorder="1" applyAlignment="1">
      <alignment horizontal="center" vertical="center"/>
    </xf>
    <xf numFmtId="0" fontId="20" fillId="0" borderId="39" xfId="36" applyFont="1" applyBorder="1" applyAlignment="1">
      <alignment horizontal="center" vertical="center"/>
    </xf>
    <xf numFmtId="0" fontId="22" fillId="0" borderId="0" xfId="36" applyFont="1" applyBorder="1" applyAlignment="1">
      <alignment horizontal="center"/>
    </xf>
    <xf numFmtId="4" fontId="22" fillId="0" borderId="0" xfId="36" applyNumberFormat="1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4" fontId="0" fillId="0" borderId="23" xfId="36" applyNumberFormat="1" applyFont="1" applyBorder="1" applyAlignment="1">
      <alignment horizontal="center"/>
    </xf>
    <xf numFmtId="3" fontId="20" fillId="0" borderId="11" xfId="36" applyNumberFormat="1" applyFont="1" applyBorder="1" applyAlignment="1">
      <alignment horizontal="right"/>
    </xf>
    <xf numFmtId="3" fontId="20" fillId="0" borderId="15" xfId="36" applyNumberFormat="1" applyFont="1" applyBorder="1" applyAlignment="1">
      <alignment horizontal="right"/>
    </xf>
  </cellXfs>
  <cellStyles count="44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_Arkusz1" xfId="35"/>
    <cellStyle name="Normalny_zal_Szczecin" xfId="36"/>
    <cellStyle name="Obliczenia" xfId="37" builtinId="22" customBuiltin="1"/>
    <cellStyle name="Suma" xfId="38" builtinId="25" customBuiltin="1"/>
    <cellStyle name="Tekst objaśnienia" xfId="39" builtinId="53" customBuiltin="1"/>
    <cellStyle name="Tekst ostrzeżenia" xfId="40" builtinId="11" customBuiltin="1"/>
    <cellStyle name="Tytuł" xfId="41" builtinId="15" customBuiltin="1"/>
    <cellStyle name="Uwaga" xfId="42" builtinId="10" customBuiltin="1"/>
    <cellStyle name="Złe" xfId="43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104775</xdr:colOff>
      <xdr:row>7</xdr:row>
      <xdr:rowOff>914400</xdr:rowOff>
    </xdr:from>
    <xdr:to>
      <xdr:col>18</xdr:col>
      <xdr:colOff>295275</xdr:colOff>
      <xdr:row>8</xdr:row>
      <xdr:rowOff>161925</xdr:rowOff>
    </xdr:to>
    <xdr:sp macro="" textlink="">
      <xdr:nvSpPr>
        <xdr:cNvPr id="1026" name="pole tekstowe 1"/>
        <xdr:cNvSpPr txBox="1">
          <a:spLocks noChangeArrowheads="1"/>
        </xdr:cNvSpPr>
      </xdr:nvSpPr>
      <xdr:spPr bwMode="auto">
        <a:xfrm>
          <a:off x="10344150" y="2047875"/>
          <a:ext cx="190500" cy="2857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8"/>
  <sheetViews>
    <sheetView tabSelected="1" zoomScaleNormal="100" workbookViewId="0">
      <selection activeCell="S8" sqref="S8"/>
    </sheetView>
  </sheetViews>
  <sheetFormatPr defaultRowHeight="12.75"/>
  <cols>
    <col min="1" max="1" width="3.140625" customWidth="1"/>
    <col min="2" max="2" width="13.140625" customWidth="1"/>
    <col min="3" max="3" width="4.85546875" customWidth="1"/>
    <col min="4" max="4" width="8" customWidth="1"/>
    <col min="5" max="5" width="11" customWidth="1"/>
    <col min="6" max="6" width="10.85546875" customWidth="1"/>
    <col min="7" max="7" width="10.7109375" customWidth="1"/>
    <col min="8" max="8" width="10.85546875" customWidth="1"/>
    <col min="9" max="9" width="10.28515625" customWidth="1"/>
    <col min="10" max="10" width="9.7109375" customWidth="1"/>
    <col min="11" max="11" width="5.5703125" customWidth="1"/>
    <col min="12" max="12" width="9.7109375" customWidth="1"/>
    <col min="13" max="13" width="10.5703125" customWidth="1"/>
    <col min="14" max="14" width="7.42578125" customWidth="1"/>
    <col min="15" max="15" width="5.28515625" customWidth="1"/>
    <col min="16" max="16" width="5.7109375" customWidth="1"/>
    <col min="17" max="17" width="10.28515625" customWidth="1"/>
    <col min="18" max="18" width="10.140625" customWidth="1"/>
    <col min="19" max="19" width="12.85546875" customWidth="1"/>
    <col min="20" max="21" width="10.140625" customWidth="1"/>
  </cols>
  <sheetData>
    <row r="1" spans="1:17">
      <c r="A1" s="112" t="s">
        <v>80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</row>
    <row r="2" spans="1:17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2.95" customHeight="1">
      <c r="A3" s="84" t="s">
        <v>1</v>
      </c>
      <c r="B3" s="84" t="s">
        <v>2</v>
      </c>
      <c r="C3" s="113" t="s">
        <v>3</v>
      </c>
      <c r="D3" s="114" t="s">
        <v>4</v>
      </c>
      <c r="E3" s="114" t="s">
        <v>5</v>
      </c>
      <c r="F3" s="84" t="s">
        <v>6</v>
      </c>
      <c r="G3" s="84"/>
      <c r="H3" s="84" t="s">
        <v>7</v>
      </c>
      <c r="I3" s="84"/>
      <c r="J3" s="84"/>
      <c r="K3" s="84"/>
      <c r="L3" s="84"/>
      <c r="M3" s="84"/>
      <c r="N3" s="84"/>
      <c r="O3" s="84"/>
      <c r="P3" s="84"/>
      <c r="Q3" s="84"/>
    </row>
    <row r="4" spans="1:17" ht="12.95" customHeight="1">
      <c r="A4" s="84"/>
      <c r="B4" s="84"/>
      <c r="C4" s="113"/>
      <c r="D4" s="114"/>
      <c r="E4" s="114"/>
      <c r="F4" s="114" t="s">
        <v>8</v>
      </c>
      <c r="G4" s="114" t="s">
        <v>9</v>
      </c>
      <c r="H4" s="84" t="s">
        <v>50</v>
      </c>
      <c r="I4" s="84"/>
      <c r="J4" s="84"/>
      <c r="K4" s="84"/>
      <c r="L4" s="84"/>
      <c r="M4" s="84"/>
      <c r="N4" s="84"/>
      <c r="O4" s="84"/>
      <c r="P4" s="84"/>
      <c r="Q4" s="84"/>
    </row>
    <row r="5" spans="1:17" ht="12.95" customHeight="1">
      <c r="A5" s="84"/>
      <c r="B5" s="84"/>
      <c r="C5" s="113"/>
      <c r="D5" s="114"/>
      <c r="E5" s="114"/>
      <c r="F5" s="114"/>
      <c r="G5" s="114"/>
      <c r="H5" s="114" t="s">
        <v>10</v>
      </c>
      <c r="I5" s="84" t="s">
        <v>11</v>
      </c>
      <c r="J5" s="84"/>
      <c r="K5" s="84"/>
      <c r="L5" s="84"/>
      <c r="M5" s="84"/>
      <c r="N5" s="84"/>
      <c r="O5" s="84"/>
      <c r="P5" s="84"/>
      <c r="Q5" s="84"/>
    </row>
    <row r="6" spans="1:17">
      <c r="A6" s="84"/>
      <c r="B6" s="84"/>
      <c r="C6" s="113"/>
      <c r="D6" s="114"/>
      <c r="E6" s="114"/>
      <c r="F6" s="114"/>
      <c r="G6" s="114"/>
      <c r="H6" s="114"/>
      <c r="I6" s="84" t="s">
        <v>12</v>
      </c>
      <c r="J6" s="84"/>
      <c r="K6" s="84"/>
      <c r="L6" s="84"/>
      <c r="M6" s="84" t="s">
        <v>13</v>
      </c>
      <c r="N6" s="84"/>
      <c r="O6" s="84"/>
      <c r="P6" s="84"/>
      <c r="Q6" s="84"/>
    </row>
    <row r="7" spans="1:17" ht="12.95" customHeight="1">
      <c r="A7" s="84"/>
      <c r="B7" s="84"/>
      <c r="C7" s="113"/>
      <c r="D7" s="114"/>
      <c r="E7" s="114"/>
      <c r="F7" s="114"/>
      <c r="G7" s="114"/>
      <c r="H7" s="114"/>
      <c r="I7" s="114" t="s">
        <v>14</v>
      </c>
      <c r="J7" s="84" t="s">
        <v>15</v>
      </c>
      <c r="K7" s="84"/>
      <c r="L7" s="84"/>
      <c r="M7" s="114" t="s">
        <v>16</v>
      </c>
      <c r="N7" s="114" t="s">
        <v>15</v>
      </c>
      <c r="O7" s="114"/>
      <c r="P7" s="114"/>
      <c r="Q7" s="114"/>
    </row>
    <row r="8" spans="1:17" ht="74.25" customHeight="1">
      <c r="A8" s="84"/>
      <c r="B8" s="84"/>
      <c r="C8" s="113"/>
      <c r="D8" s="114"/>
      <c r="E8" s="114"/>
      <c r="F8" s="114"/>
      <c r="G8" s="114"/>
      <c r="H8" s="114"/>
      <c r="I8" s="114"/>
      <c r="J8" s="3" t="s">
        <v>17</v>
      </c>
      <c r="K8" s="3" t="s">
        <v>18</v>
      </c>
      <c r="L8" s="3" t="s">
        <v>19</v>
      </c>
      <c r="M8" s="114"/>
      <c r="N8" s="64" t="s">
        <v>20</v>
      </c>
      <c r="O8" s="3" t="s">
        <v>17</v>
      </c>
      <c r="P8" s="3" t="s">
        <v>18</v>
      </c>
      <c r="Q8" s="3" t="s">
        <v>21</v>
      </c>
    </row>
    <row r="9" spans="1:17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7" ht="35.25" customHeight="1">
      <c r="A10" s="70">
        <v>1</v>
      </c>
      <c r="B10" s="71" t="s">
        <v>22</v>
      </c>
      <c r="C10" s="85" t="s">
        <v>23</v>
      </c>
      <c r="D10" s="85"/>
      <c r="E10" s="72">
        <f>E22+E31+E15+E38</f>
        <v>11872390.779999999</v>
      </c>
      <c r="F10" s="72">
        <f t="shared" ref="F10:Q10" si="0">F22+F31+F15+F38</f>
        <v>5617819.5899999999</v>
      </c>
      <c r="G10" s="72">
        <f t="shared" si="0"/>
        <v>6254571.1899999995</v>
      </c>
      <c r="H10" s="72">
        <f t="shared" si="0"/>
        <v>5788442.4800000004</v>
      </c>
      <c r="I10" s="72">
        <f t="shared" si="0"/>
        <v>2709795.26</v>
      </c>
      <c r="J10" s="72">
        <f t="shared" si="0"/>
        <v>0</v>
      </c>
      <c r="K10" s="72">
        <f t="shared" si="0"/>
        <v>0</v>
      </c>
      <c r="L10" s="72">
        <f t="shared" si="0"/>
        <v>2709795.26</v>
      </c>
      <c r="M10" s="72">
        <f t="shared" si="0"/>
        <v>3078647.2199999997</v>
      </c>
      <c r="N10" s="72">
        <f t="shared" si="0"/>
        <v>0</v>
      </c>
      <c r="O10" s="72">
        <f t="shared" si="0"/>
        <v>0</v>
      </c>
      <c r="P10" s="72">
        <f t="shared" si="0"/>
        <v>0</v>
      </c>
      <c r="Q10" s="72">
        <f t="shared" si="0"/>
        <v>3078647.2199999997</v>
      </c>
    </row>
    <row r="11" spans="1:17">
      <c r="A11" s="94" t="s">
        <v>24</v>
      </c>
      <c r="B11" s="5" t="s">
        <v>25</v>
      </c>
      <c r="C11" s="83" t="s">
        <v>26</v>
      </c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spans="1:17">
      <c r="A12" s="94"/>
      <c r="B12" s="5" t="s">
        <v>27</v>
      </c>
      <c r="C12" s="86" t="s">
        <v>66</v>
      </c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</row>
    <row r="13" spans="1:17">
      <c r="A13" s="94"/>
      <c r="B13" s="5" t="s">
        <v>28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</row>
    <row r="14" spans="1:17">
      <c r="A14" s="94"/>
      <c r="B14" s="5" t="s">
        <v>29</v>
      </c>
      <c r="C14" s="87" t="s">
        <v>67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35.25" customHeight="1">
      <c r="A15" s="94"/>
      <c r="B15" s="5" t="s">
        <v>30</v>
      </c>
      <c r="C15" s="31"/>
      <c r="D15" s="31"/>
      <c r="E15" s="30">
        <f>SUM(F15:G15)</f>
        <v>4135789.7600000002</v>
      </c>
      <c r="F15" s="30">
        <f>SUM(F16:F17)</f>
        <v>3189800.2</v>
      </c>
      <c r="G15" s="30">
        <f>SUM(G16:G17)</f>
        <v>945989.56</v>
      </c>
      <c r="H15" s="43">
        <f>SUM(I15,M15)</f>
        <v>1714475.53</v>
      </c>
      <c r="I15" s="30">
        <f>SUM(J15:L15)</f>
        <v>1614654.53</v>
      </c>
      <c r="J15" s="30"/>
      <c r="K15" s="43"/>
      <c r="L15" s="43">
        <f>F17</f>
        <v>1614654.53</v>
      </c>
      <c r="M15" s="30">
        <f>SUM(N15:Q15)</f>
        <v>99821</v>
      </c>
      <c r="N15" s="43"/>
      <c r="O15" s="43"/>
      <c r="P15" s="43"/>
      <c r="Q15" s="30">
        <f>G17</f>
        <v>99821</v>
      </c>
    </row>
    <row r="16" spans="1:17">
      <c r="A16" s="94"/>
      <c r="B16" s="5" t="s">
        <v>70</v>
      </c>
      <c r="C16" s="78"/>
      <c r="D16" s="32" t="s">
        <v>68</v>
      </c>
      <c r="E16" s="31">
        <f>SUM(F16:G16)</f>
        <v>2421314.23</v>
      </c>
      <c r="F16" s="31">
        <v>1575145.67</v>
      </c>
      <c r="G16" s="31">
        <v>846168.56</v>
      </c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20">
      <c r="A17" s="94"/>
      <c r="B17" s="5">
        <v>2014</v>
      </c>
      <c r="C17" s="78"/>
      <c r="D17" s="7">
        <v>63095</v>
      </c>
      <c r="E17" s="31">
        <f>SUM(F17:G17)</f>
        <v>1714475.53</v>
      </c>
      <c r="F17" s="31">
        <v>1614654.53</v>
      </c>
      <c r="G17" s="31">
        <v>99821</v>
      </c>
      <c r="H17" s="32"/>
      <c r="I17" s="31"/>
      <c r="J17" s="31"/>
      <c r="K17" s="32"/>
      <c r="L17" s="32"/>
      <c r="M17" s="31"/>
      <c r="N17" s="32"/>
      <c r="O17" s="32"/>
      <c r="P17" s="32"/>
      <c r="Q17" s="31"/>
    </row>
    <row r="18" spans="1:20" ht="15" customHeight="1">
      <c r="A18" s="80" t="s">
        <v>31</v>
      </c>
      <c r="B18" s="11" t="s">
        <v>25</v>
      </c>
      <c r="C18" s="83" t="s">
        <v>26</v>
      </c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6"/>
    </row>
    <row r="19" spans="1:20" ht="15" customHeight="1">
      <c r="A19" s="81"/>
      <c r="B19" s="5" t="s">
        <v>27</v>
      </c>
      <c r="C19" s="86" t="s">
        <v>34</v>
      </c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6"/>
    </row>
    <row r="20" spans="1:20" ht="13.5" customHeight="1">
      <c r="A20" s="81"/>
      <c r="B20" s="5" t="s">
        <v>28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</row>
    <row r="21" spans="1:20" ht="13.5" customHeight="1">
      <c r="A21" s="81"/>
      <c r="B21" s="5" t="s">
        <v>29</v>
      </c>
      <c r="C21" s="115" t="s">
        <v>49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S21" s="6"/>
    </row>
    <row r="22" spans="1:20" ht="10.5" customHeight="1">
      <c r="A22" s="81"/>
      <c r="B22" s="5" t="s">
        <v>30</v>
      </c>
      <c r="C22" s="31"/>
      <c r="D22" s="31"/>
      <c r="E22" s="30">
        <f>SUM(F22:G22)</f>
        <v>5227452.0199999996</v>
      </c>
      <c r="F22" s="30">
        <f>SUM(F23:F26)</f>
        <v>1882273.39</v>
      </c>
      <c r="G22" s="30">
        <f>SUM(G23:G26)</f>
        <v>3345178.63</v>
      </c>
      <c r="H22" s="30">
        <f>SUM(I22,M22)</f>
        <v>1642610.95</v>
      </c>
      <c r="I22" s="30">
        <f>SUM(J22:L22)</f>
        <v>627187.73</v>
      </c>
      <c r="J22" s="30">
        <v>0</v>
      </c>
      <c r="K22" s="30"/>
      <c r="L22" s="30">
        <f>F26</f>
        <v>627187.73</v>
      </c>
      <c r="M22" s="30">
        <f>SUM(N22:Q22)</f>
        <v>1015423.22</v>
      </c>
      <c r="N22" s="30"/>
      <c r="O22" s="30"/>
      <c r="P22" s="30"/>
      <c r="Q22" s="30">
        <f>G26</f>
        <v>1015423.22</v>
      </c>
    </row>
    <row r="23" spans="1:20" ht="11.25" customHeight="1">
      <c r="A23" s="81"/>
      <c r="B23" s="5" t="s">
        <v>42</v>
      </c>
      <c r="C23" s="40"/>
      <c r="D23" s="44" t="s">
        <v>35</v>
      </c>
      <c r="E23" s="31">
        <f>SUM(F23:G23)</f>
        <v>47326</v>
      </c>
      <c r="F23" s="31">
        <v>15130.13</v>
      </c>
      <c r="G23" s="31">
        <v>32195.87</v>
      </c>
      <c r="H23" s="32"/>
      <c r="I23" s="32"/>
      <c r="J23" s="32"/>
      <c r="K23" s="32"/>
      <c r="L23" s="32"/>
      <c r="M23" s="32"/>
      <c r="N23" s="32"/>
      <c r="O23" s="32"/>
      <c r="P23" s="32"/>
      <c r="Q23" s="32"/>
    </row>
    <row r="24" spans="1:20">
      <c r="A24" s="81"/>
      <c r="B24" s="5" t="s">
        <v>33</v>
      </c>
      <c r="C24" s="45"/>
      <c r="D24" s="7">
        <v>90095</v>
      </c>
      <c r="E24" s="31">
        <f>SUM(F24:G24)</f>
        <v>167900.01</v>
      </c>
      <c r="F24" s="31">
        <v>53677.64</v>
      </c>
      <c r="G24" s="31">
        <v>114222.37</v>
      </c>
      <c r="H24" s="31"/>
      <c r="I24" s="31"/>
      <c r="J24" s="31"/>
      <c r="K24" s="32"/>
      <c r="L24" s="32"/>
      <c r="M24" s="31"/>
      <c r="N24" s="32"/>
      <c r="O24" s="32"/>
      <c r="P24" s="32"/>
      <c r="Q24" s="31"/>
      <c r="R24" s="6"/>
      <c r="S24" s="48"/>
      <c r="T24" s="6"/>
    </row>
    <row r="25" spans="1:20">
      <c r="A25" s="81"/>
      <c r="B25" s="14" t="s">
        <v>41</v>
      </c>
      <c r="C25" s="45"/>
      <c r="D25" s="40"/>
      <c r="E25" s="31">
        <f>SUM(F25:G25)</f>
        <v>3369615.0599999996</v>
      </c>
      <c r="F25" s="39">
        <v>1186277.8899999999</v>
      </c>
      <c r="G25" s="39">
        <v>2183337.17</v>
      </c>
      <c r="H25" s="39"/>
      <c r="I25" s="39"/>
      <c r="J25" s="39"/>
      <c r="K25" s="40"/>
      <c r="L25" s="40"/>
      <c r="M25" s="39"/>
      <c r="N25" s="40"/>
      <c r="O25" s="40"/>
      <c r="P25" s="40"/>
      <c r="Q25" s="39"/>
      <c r="R25" s="6"/>
      <c r="S25" s="6"/>
    </row>
    <row r="26" spans="1:20">
      <c r="A26" s="81"/>
      <c r="B26" s="14" t="s">
        <v>50</v>
      </c>
      <c r="C26" s="45"/>
      <c r="D26" s="40"/>
      <c r="E26" s="31">
        <f>SUM(F26:G26)</f>
        <v>1642610.95</v>
      </c>
      <c r="F26" s="39">
        <v>627187.73</v>
      </c>
      <c r="G26" s="39">
        <v>1015423.22</v>
      </c>
      <c r="H26" s="39"/>
      <c r="I26" s="39"/>
      <c r="J26" s="39"/>
      <c r="K26" s="40"/>
      <c r="L26" s="40"/>
      <c r="M26" s="39"/>
      <c r="N26" s="40"/>
      <c r="O26" s="40"/>
      <c r="P26" s="40"/>
      <c r="Q26" s="39"/>
      <c r="R26" s="6"/>
    </row>
    <row r="27" spans="1:20">
      <c r="A27" s="79" t="s">
        <v>69</v>
      </c>
      <c r="B27" s="69" t="s">
        <v>25</v>
      </c>
      <c r="C27" s="83" t="s">
        <v>51</v>
      </c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6"/>
    </row>
    <row r="28" spans="1:20">
      <c r="A28" s="79"/>
      <c r="B28" s="69" t="s">
        <v>27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6"/>
    </row>
    <row r="29" spans="1:20">
      <c r="A29" s="79"/>
      <c r="B29" s="69" t="s">
        <v>28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6"/>
    </row>
    <row r="30" spans="1:20">
      <c r="A30" s="79"/>
      <c r="B30" s="69" t="s">
        <v>29</v>
      </c>
      <c r="C30" s="86" t="s">
        <v>55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6"/>
    </row>
    <row r="31" spans="1:20">
      <c r="A31" s="79"/>
      <c r="B31" s="69" t="s">
        <v>30</v>
      </c>
      <c r="C31" s="31"/>
      <c r="D31" s="31"/>
      <c r="E31" s="30">
        <f>SUM(F31:G31)</f>
        <v>2459149</v>
      </c>
      <c r="F31" s="30">
        <f>SUM(F32:F33)</f>
        <v>545746</v>
      </c>
      <c r="G31" s="30">
        <f>SUM(G32:G33)</f>
        <v>1913403</v>
      </c>
      <c r="H31" s="43">
        <f>SUM(I31,M31)</f>
        <v>2381356</v>
      </c>
      <c r="I31" s="30">
        <f>SUM(J31:L31)</f>
        <v>467953</v>
      </c>
      <c r="J31" s="30"/>
      <c r="K31" s="43"/>
      <c r="L31" s="43">
        <f>F33</f>
        <v>467953</v>
      </c>
      <c r="M31" s="30">
        <f>SUM(N31:Q31)</f>
        <v>1913403</v>
      </c>
      <c r="N31" s="43"/>
      <c r="O31" s="43"/>
      <c r="P31" s="43"/>
      <c r="Q31" s="30">
        <f>G33</f>
        <v>1913403</v>
      </c>
      <c r="R31" s="6"/>
    </row>
    <row r="32" spans="1:20">
      <c r="A32" s="79"/>
      <c r="B32" s="77" t="s">
        <v>41</v>
      </c>
      <c r="C32" s="78"/>
      <c r="D32" s="32" t="s">
        <v>52</v>
      </c>
      <c r="E32" s="31">
        <f>SUM(F32:G32)</f>
        <v>77793</v>
      </c>
      <c r="F32" s="31">
        <v>77793</v>
      </c>
      <c r="G32" s="31">
        <v>0</v>
      </c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6"/>
    </row>
    <row r="33" spans="1:21">
      <c r="A33" s="79"/>
      <c r="B33" s="69" t="s">
        <v>50</v>
      </c>
      <c r="C33" s="78"/>
      <c r="D33" s="7">
        <v>80101</v>
      </c>
      <c r="E33" s="31">
        <f>SUM(F33:G33)</f>
        <v>2381356</v>
      </c>
      <c r="F33" s="31">
        <v>467953</v>
      </c>
      <c r="G33" s="31">
        <v>1913403</v>
      </c>
      <c r="H33" s="32"/>
      <c r="I33" s="31"/>
      <c r="J33" s="31"/>
      <c r="K33" s="32"/>
      <c r="L33" s="32"/>
      <c r="M33" s="31"/>
      <c r="N33" s="32"/>
      <c r="O33" s="32"/>
      <c r="P33" s="32"/>
      <c r="Q33" s="31"/>
      <c r="R33" s="6"/>
    </row>
    <row r="34" spans="1:21">
      <c r="A34" s="79" t="s">
        <v>79</v>
      </c>
      <c r="B34" s="69" t="s">
        <v>25</v>
      </c>
      <c r="C34" s="88" t="s">
        <v>45</v>
      </c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90"/>
      <c r="R34" s="6"/>
    </row>
    <row r="35" spans="1:21">
      <c r="A35" s="79"/>
      <c r="B35" s="69" t="s">
        <v>27</v>
      </c>
      <c r="C35" s="91" t="s">
        <v>71</v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3"/>
      <c r="R35" s="6"/>
    </row>
    <row r="36" spans="1:21">
      <c r="A36" s="79"/>
      <c r="B36" s="69" t="s">
        <v>28</v>
      </c>
      <c r="C36" s="91" t="s">
        <v>72</v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3"/>
      <c r="R36" s="6"/>
    </row>
    <row r="37" spans="1:21">
      <c r="A37" s="79"/>
      <c r="B37" s="69" t="s">
        <v>29</v>
      </c>
      <c r="C37" s="109" t="s">
        <v>73</v>
      </c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1"/>
      <c r="R37" s="6"/>
    </row>
    <row r="38" spans="1:21">
      <c r="A38" s="79"/>
      <c r="B38" s="69" t="s">
        <v>30</v>
      </c>
      <c r="C38" s="41"/>
      <c r="D38" s="32" t="s">
        <v>43</v>
      </c>
      <c r="E38" s="36">
        <f>SUM(F38:G38)</f>
        <v>50000</v>
      </c>
      <c r="F38" s="36">
        <f>SUM(F39:F39)</f>
        <v>0</v>
      </c>
      <c r="G38" s="36">
        <f>SUM(G39:G39)</f>
        <v>50000</v>
      </c>
      <c r="H38" s="37">
        <f>SUM(I38,M38)</f>
        <v>50000</v>
      </c>
      <c r="I38" s="38">
        <f>SUM(J38:L38)</f>
        <v>0</v>
      </c>
      <c r="J38" s="38"/>
      <c r="K38" s="38"/>
      <c r="L38" s="38">
        <f>F39</f>
        <v>0</v>
      </c>
      <c r="M38" s="30">
        <f>SUM(N38:Q38)</f>
        <v>50000</v>
      </c>
      <c r="N38" s="38"/>
      <c r="O38" s="38"/>
      <c r="P38" s="38"/>
      <c r="Q38" s="30">
        <f>G39</f>
        <v>50000</v>
      </c>
      <c r="R38" s="6"/>
    </row>
    <row r="39" spans="1:21">
      <c r="A39" s="79"/>
      <c r="B39" s="69" t="s">
        <v>54</v>
      </c>
      <c r="C39" s="47"/>
      <c r="D39" s="68">
        <v>85395</v>
      </c>
      <c r="E39" s="30">
        <f>SUM(F39:G39)</f>
        <v>50000</v>
      </c>
      <c r="F39" s="30">
        <v>0</v>
      </c>
      <c r="G39" s="30">
        <v>50000</v>
      </c>
      <c r="H39" s="35"/>
      <c r="I39" s="35"/>
      <c r="J39" s="35"/>
      <c r="K39" s="35"/>
      <c r="L39" s="35"/>
      <c r="M39" s="31"/>
      <c r="N39" s="35"/>
      <c r="O39" s="35"/>
      <c r="P39" s="35"/>
      <c r="Q39" s="31"/>
      <c r="R39" s="6"/>
    </row>
    <row r="40" spans="1:21" s="15" customFormat="1" ht="21" customHeight="1">
      <c r="A40" s="73">
        <v>2</v>
      </c>
      <c r="B40" s="71" t="s">
        <v>37</v>
      </c>
      <c r="C40" s="74"/>
      <c r="D40" s="75"/>
      <c r="E40" s="72">
        <f t="shared" ref="E40:Q40" si="1">E45+E60+E67+E74+E54</f>
        <v>5646475</v>
      </c>
      <c r="F40" s="72">
        <f t="shared" si="1"/>
        <v>297849.44</v>
      </c>
      <c r="G40" s="72">
        <f t="shared" si="1"/>
        <v>5348625.5600000005</v>
      </c>
      <c r="H40" s="72">
        <f t="shared" si="1"/>
        <v>3057676.25</v>
      </c>
      <c r="I40" s="72">
        <f t="shared" si="1"/>
        <v>173325.14</v>
      </c>
      <c r="J40" s="72">
        <f t="shared" si="1"/>
        <v>0</v>
      </c>
      <c r="K40" s="72">
        <f t="shared" si="1"/>
        <v>0</v>
      </c>
      <c r="L40" s="72">
        <f t="shared" si="1"/>
        <v>173325.14</v>
      </c>
      <c r="M40" s="72">
        <f t="shared" si="1"/>
        <v>2884351.11</v>
      </c>
      <c r="N40" s="72">
        <f t="shared" si="1"/>
        <v>0</v>
      </c>
      <c r="O40" s="72">
        <f t="shared" si="1"/>
        <v>0</v>
      </c>
      <c r="P40" s="72">
        <f t="shared" si="1"/>
        <v>0</v>
      </c>
      <c r="Q40" s="72">
        <f t="shared" si="1"/>
        <v>2884351.11</v>
      </c>
      <c r="R40" s="17"/>
    </row>
    <row r="41" spans="1:21" ht="16.5" customHeight="1">
      <c r="A41" s="80" t="s">
        <v>75</v>
      </c>
      <c r="B41" s="5" t="s">
        <v>25</v>
      </c>
      <c r="C41" s="83" t="s">
        <v>45</v>
      </c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6"/>
      <c r="T41" s="6"/>
      <c r="U41" s="6"/>
    </row>
    <row r="42" spans="1:21" ht="16.5" customHeight="1">
      <c r="A42" s="81"/>
      <c r="B42" s="5" t="s">
        <v>27</v>
      </c>
      <c r="C42" s="86" t="s">
        <v>46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6"/>
      <c r="T42" s="6"/>
      <c r="U42" s="6"/>
    </row>
    <row r="43" spans="1:21" ht="16.5" customHeight="1">
      <c r="A43" s="81"/>
      <c r="B43" s="5" t="s">
        <v>28</v>
      </c>
      <c r="C43" s="86" t="s">
        <v>47</v>
      </c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6"/>
      <c r="T43" s="6"/>
      <c r="U43" s="6"/>
    </row>
    <row r="44" spans="1:21">
      <c r="A44" s="81"/>
      <c r="B44" s="5" t="s">
        <v>29</v>
      </c>
      <c r="C44" s="87" t="s">
        <v>48</v>
      </c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6"/>
      <c r="S44" s="6"/>
    </row>
    <row r="45" spans="1:21">
      <c r="A45" s="81"/>
      <c r="B45" s="5" t="s">
        <v>30</v>
      </c>
      <c r="C45" s="41"/>
      <c r="D45" s="32" t="s">
        <v>43</v>
      </c>
      <c r="E45" s="36">
        <f>SUM(F45:G45)</f>
        <v>1184848</v>
      </c>
      <c r="F45" s="36">
        <f>SUM(F46:F47)</f>
        <v>124409.44</v>
      </c>
      <c r="G45" s="36">
        <f>SUM(G46:G47)</f>
        <v>1060438.56</v>
      </c>
      <c r="H45" s="37">
        <f>SUM(I45,M45)</f>
        <v>616837.75</v>
      </c>
      <c r="I45" s="38">
        <f>SUM(J45:L45)</f>
        <v>62720.639999999999</v>
      </c>
      <c r="J45" s="38"/>
      <c r="K45" s="38"/>
      <c r="L45" s="38">
        <f>F47</f>
        <v>62720.639999999999</v>
      </c>
      <c r="M45" s="30">
        <f>SUM(N45:Q45)</f>
        <v>554117.11</v>
      </c>
      <c r="N45" s="38"/>
      <c r="O45" s="38"/>
      <c r="P45" s="38"/>
      <c r="Q45" s="30">
        <f>G47</f>
        <v>554117.11</v>
      </c>
      <c r="R45" s="6"/>
    </row>
    <row r="46" spans="1:21">
      <c r="A46" s="81"/>
      <c r="B46" s="5" t="s">
        <v>41</v>
      </c>
      <c r="C46" s="56"/>
      <c r="D46" s="125">
        <v>85395</v>
      </c>
      <c r="E46" s="39">
        <f>SUM(F46:G46)</f>
        <v>568010.25</v>
      </c>
      <c r="F46" s="39">
        <v>61688.800000000003</v>
      </c>
      <c r="G46" s="39">
        <v>506321.45</v>
      </c>
      <c r="H46" s="37"/>
      <c r="I46" s="38"/>
      <c r="J46" s="38"/>
      <c r="K46" s="38"/>
      <c r="L46" s="38"/>
      <c r="M46" s="30"/>
      <c r="N46" s="38"/>
      <c r="O46" s="38"/>
      <c r="P46" s="38"/>
      <c r="Q46" s="30"/>
      <c r="R46" s="6"/>
    </row>
    <row r="47" spans="1:21">
      <c r="A47" s="82"/>
      <c r="B47" s="5" t="s">
        <v>54</v>
      </c>
      <c r="C47" s="47"/>
      <c r="D47" s="126"/>
      <c r="E47" s="30">
        <f>SUM(F47:G47)</f>
        <v>616837.75</v>
      </c>
      <c r="F47" s="30">
        <v>62720.639999999999</v>
      </c>
      <c r="G47" s="30">
        <v>554117.11</v>
      </c>
      <c r="H47" s="35"/>
      <c r="I47" s="35"/>
      <c r="J47" s="35"/>
      <c r="K47" s="35"/>
      <c r="L47" s="35"/>
      <c r="M47" s="31"/>
      <c r="N47" s="35"/>
      <c r="O47" s="35"/>
      <c r="P47" s="35"/>
      <c r="Q47" s="31"/>
    </row>
    <row r="48" spans="1:21" ht="12.75" hidden="1" customHeight="1">
      <c r="A48" s="99" t="s">
        <v>36</v>
      </c>
      <c r="B48" s="100"/>
      <c r="C48" s="101" t="s">
        <v>23</v>
      </c>
      <c r="D48" s="102"/>
      <c r="E48" s="33">
        <f t="shared" ref="E48:Q48" si="2">SUM(E10,E40)</f>
        <v>17518865.780000001</v>
      </c>
      <c r="F48" s="33">
        <f t="shared" si="2"/>
        <v>5915669.0300000003</v>
      </c>
      <c r="G48" s="33">
        <f t="shared" si="2"/>
        <v>11603196.75</v>
      </c>
      <c r="H48" s="33">
        <f t="shared" si="2"/>
        <v>8846118.7300000004</v>
      </c>
      <c r="I48" s="33">
        <f t="shared" si="2"/>
        <v>2883120.4</v>
      </c>
      <c r="J48" s="33">
        <f t="shared" si="2"/>
        <v>0</v>
      </c>
      <c r="K48" s="33">
        <f t="shared" si="2"/>
        <v>0</v>
      </c>
      <c r="L48" s="33">
        <f t="shared" si="2"/>
        <v>2883120.4</v>
      </c>
      <c r="M48" s="33">
        <f t="shared" si="2"/>
        <v>5962998.3300000001</v>
      </c>
      <c r="N48" s="33">
        <f t="shared" si="2"/>
        <v>0</v>
      </c>
      <c r="O48" s="33">
        <f t="shared" si="2"/>
        <v>0</v>
      </c>
      <c r="P48" s="33">
        <f t="shared" si="2"/>
        <v>0</v>
      </c>
      <c r="Q48" s="33">
        <f t="shared" si="2"/>
        <v>5962998.3300000001</v>
      </c>
    </row>
    <row r="49" spans="1:17" ht="12.75" hidden="1" customHeight="1">
      <c r="E49" s="6"/>
    </row>
    <row r="50" spans="1:17" ht="12.75" customHeight="1">
      <c r="A50" s="80" t="s">
        <v>76</v>
      </c>
      <c r="B50" s="5" t="s">
        <v>25</v>
      </c>
      <c r="C50" s="88" t="s">
        <v>45</v>
      </c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90"/>
    </row>
    <row r="51" spans="1:17" ht="12.75" customHeight="1">
      <c r="A51" s="81"/>
      <c r="B51" s="5" t="s">
        <v>27</v>
      </c>
      <c r="C51" s="91" t="s">
        <v>71</v>
      </c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3"/>
    </row>
    <row r="52" spans="1:17" ht="12.75" customHeight="1">
      <c r="A52" s="81"/>
      <c r="B52" s="5" t="s">
        <v>28</v>
      </c>
      <c r="C52" s="91" t="s">
        <v>72</v>
      </c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3"/>
    </row>
    <row r="53" spans="1:17" ht="12.75" customHeight="1">
      <c r="A53" s="81"/>
      <c r="B53" s="5" t="s">
        <v>29</v>
      </c>
      <c r="C53" s="109" t="s">
        <v>73</v>
      </c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1"/>
    </row>
    <row r="54" spans="1:17" ht="12.75" customHeight="1">
      <c r="A54" s="81"/>
      <c r="B54" s="5" t="s">
        <v>30</v>
      </c>
      <c r="C54" s="41"/>
      <c r="D54" s="32" t="s">
        <v>43</v>
      </c>
      <c r="E54" s="36">
        <f>SUM(F54:G54)</f>
        <v>1150000</v>
      </c>
      <c r="F54" s="36">
        <f>SUM(F55:F55)</f>
        <v>0</v>
      </c>
      <c r="G54" s="36">
        <f>SUM(G55:G55)</f>
        <v>1150000</v>
      </c>
      <c r="H54" s="37">
        <f>SUM(I54,M54)</f>
        <v>1150000</v>
      </c>
      <c r="I54" s="38">
        <f>SUM(J54:L54)</f>
        <v>0</v>
      </c>
      <c r="J54" s="38"/>
      <c r="K54" s="38"/>
      <c r="L54" s="38">
        <f>F55</f>
        <v>0</v>
      </c>
      <c r="M54" s="30">
        <f>SUM(N54:Q54)</f>
        <v>1150000</v>
      </c>
      <c r="N54" s="38"/>
      <c r="O54" s="38"/>
      <c r="P54" s="38"/>
      <c r="Q54" s="30">
        <f>G55</f>
        <v>1150000</v>
      </c>
    </row>
    <row r="55" spans="1:17" ht="12.75" customHeight="1">
      <c r="A55" s="82"/>
      <c r="B55" s="5" t="s">
        <v>54</v>
      </c>
      <c r="C55" s="47"/>
      <c r="D55" s="66">
        <v>85395</v>
      </c>
      <c r="E55" s="30">
        <f>SUM(F55:G55)</f>
        <v>1150000</v>
      </c>
      <c r="F55" s="30">
        <v>0</v>
      </c>
      <c r="G55" s="30">
        <v>1150000</v>
      </c>
      <c r="H55" s="35"/>
      <c r="I55" s="35"/>
      <c r="J55" s="35"/>
      <c r="K55" s="35"/>
      <c r="L55" s="35"/>
      <c r="M55" s="31"/>
      <c r="N55" s="35"/>
      <c r="O55" s="35"/>
      <c r="P55" s="35"/>
      <c r="Q55" s="31"/>
    </row>
    <row r="56" spans="1:17" ht="12.75" customHeight="1">
      <c r="A56" s="79" t="s">
        <v>44</v>
      </c>
      <c r="B56" s="69" t="s">
        <v>25</v>
      </c>
      <c r="C56" s="83" t="s">
        <v>64</v>
      </c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</row>
    <row r="57" spans="1:17" ht="12.75" customHeight="1">
      <c r="A57" s="79"/>
      <c r="B57" s="69" t="s">
        <v>27</v>
      </c>
      <c r="C57" s="103" t="s">
        <v>78</v>
      </c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5"/>
    </row>
    <row r="58" spans="1:17" ht="12.75" customHeight="1">
      <c r="A58" s="79"/>
      <c r="B58" s="69" t="s">
        <v>28</v>
      </c>
      <c r="C58" s="103" t="s">
        <v>65</v>
      </c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5"/>
    </row>
    <row r="59" spans="1:17" ht="12.75" customHeight="1">
      <c r="A59" s="79"/>
      <c r="B59" s="69" t="s">
        <v>29</v>
      </c>
      <c r="C59" s="95" t="s">
        <v>58</v>
      </c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6"/>
    </row>
    <row r="60" spans="1:17" ht="12.75" customHeight="1">
      <c r="A60" s="79"/>
      <c r="B60" s="69" t="s">
        <v>30</v>
      </c>
      <c r="C60" s="41"/>
      <c r="D60" s="40" t="s">
        <v>60</v>
      </c>
      <c r="E60" s="36">
        <f>E61+E62</f>
        <v>310000</v>
      </c>
      <c r="F60" s="36">
        <f t="shared" ref="F60:Q60" si="3">F61+F62</f>
        <v>7750</v>
      </c>
      <c r="G60" s="36">
        <f t="shared" si="3"/>
        <v>302250</v>
      </c>
      <c r="H60" s="36">
        <f>M60+I60</f>
        <v>168500</v>
      </c>
      <c r="I60" s="36">
        <f>SUM(J60:L60)</f>
        <v>4212.5</v>
      </c>
      <c r="J60" s="36">
        <f t="shared" si="3"/>
        <v>0</v>
      </c>
      <c r="K60" s="36">
        <f t="shared" si="3"/>
        <v>0</v>
      </c>
      <c r="L60" s="36">
        <f t="shared" si="3"/>
        <v>4212.5</v>
      </c>
      <c r="M60" s="36">
        <f>SUM(N60:Q60)</f>
        <v>164287.5</v>
      </c>
      <c r="N60" s="36">
        <f t="shared" si="3"/>
        <v>0</v>
      </c>
      <c r="O60" s="36">
        <f t="shared" si="3"/>
        <v>0</v>
      </c>
      <c r="P60" s="36">
        <f t="shared" si="3"/>
        <v>0</v>
      </c>
      <c r="Q60" s="36">
        <f t="shared" si="3"/>
        <v>164287.5</v>
      </c>
    </row>
    <row r="61" spans="1:17">
      <c r="A61" s="79"/>
      <c r="B61" s="76" t="s">
        <v>59</v>
      </c>
      <c r="C61" s="67"/>
      <c r="D61" s="108">
        <v>90095</v>
      </c>
      <c r="E61" s="29">
        <f>SUM(F61:G61)</f>
        <v>168500</v>
      </c>
      <c r="F61" s="29">
        <v>4212.5</v>
      </c>
      <c r="G61" s="29">
        <v>164287.5</v>
      </c>
      <c r="H61" s="58"/>
      <c r="I61" s="58"/>
      <c r="J61" s="58"/>
      <c r="K61" s="58"/>
      <c r="L61" s="58">
        <f>F61</f>
        <v>4212.5</v>
      </c>
      <c r="M61" s="58"/>
      <c r="N61" s="58"/>
      <c r="O61" s="58"/>
      <c r="P61" s="58"/>
      <c r="Q61" s="58">
        <f>G61</f>
        <v>164287.5</v>
      </c>
    </row>
    <row r="62" spans="1:17">
      <c r="A62" s="79"/>
      <c r="B62" s="20" t="s">
        <v>74</v>
      </c>
      <c r="C62" s="42"/>
      <c r="D62" s="108"/>
      <c r="E62" s="58">
        <f>SUM(F62:G62)</f>
        <v>141500</v>
      </c>
      <c r="F62" s="58">
        <v>3537.5</v>
      </c>
      <c r="G62" s="58">
        <v>137962.5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</row>
    <row r="63" spans="1:17" ht="12.75" customHeight="1">
      <c r="A63" s="81" t="s">
        <v>77</v>
      </c>
      <c r="B63" s="22" t="s">
        <v>25</v>
      </c>
      <c r="C63" s="106" t="s">
        <v>32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107"/>
    </row>
    <row r="64" spans="1:17" ht="12.75" customHeight="1">
      <c r="A64" s="81"/>
      <c r="B64" s="21" t="s">
        <v>27</v>
      </c>
      <c r="C64" s="95" t="s">
        <v>38</v>
      </c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124"/>
    </row>
    <row r="65" spans="1:19" ht="12.75" customHeight="1">
      <c r="A65" s="81"/>
      <c r="B65" s="20" t="s">
        <v>28</v>
      </c>
      <c r="C65" s="95" t="s">
        <v>39</v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6"/>
    </row>
    <row r="66" spans="1:19" ht="12.75" customHeight="1">
      <c r="A66" s="81"/>
      <c r="B66" s="20" t="s">
        <v>29</v>
      </c>
      <c r="C66" s="95" t="s">
        <v>57</v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6"/>
    </row>
    <row r="67" spans="1:19" ht="12.75" customHeight="1">
      <c r="A67" s="81"/>
      <c r="B67" s="23" t="s">
        <v>30</v>
      </c>
      <c r="C67" s="50"/>
      <c r="D67" s="49" t="s">
        <v>40</v>
      </c>
      <c r="E67" s="29">
        <f>SUM(E68:E69)</f>
        <v>585230</v>
      </c>
      <c r="F67" s="29">
        <f t="shared" ref="F67:P67" si="4">SUM(F68:F69)</f>
        <v>97984.5</v>
      </c>
      <c r="G67" s="29">
        <f t="shared" si="4"/>
        <v>487245.5</v>
      </c>
      <c r="H67" s="29">
        <f>I67+M67</f>
        <v>553250</v>
      </c>
      <c r="I67" s="29">
        <f>SUM(J67:L67)</f>
        <v>93187.5</v>
      </c>
      <c r="J67" s="29">
        <f t="shared" si="4"/>
        <v>0</v>
      </c>
      <c r="K67" s="29">
        <f t="shared" si="4"/>
        <v>0</v>
      </c>
      <c r="L67" s="29">
        <f>F69</f>
        <v>93187.5</v>
      </c>
      <c r="M67" s="29">
        <f>SUM(N67:Q67)</f>
        <v>460062.5</v>
      </c>
      <c r="N67" s="29">
        <f t="shared" si="4"/>
        <v>0</v>
      </c>
      <c r="O67" s="29">
        <f t="shared" si="4"/>
        <v>0</v>
      </c>
      <c r="P67" s="29">
        <f t="shared" si="4"/>
        <v>0</v>
      </c>
      <c r="Q67" s="29">
        <f>G69</f>
        <v>460062.5</v>
      </c>
    </row>
    <row r="68" spans="1:19" ht="12.75" customHeight="1">
      <c r="A68" s="81"/>
      <c r="B68" s="53" t="s">
        <v>41</v>
      </c>
      <c r="C68" s="51"/>
      <c r="D68" s="97">
        <v>75075</v>
      </c>
      <c r="E68" s="58">
        <f>SUM(F68:G68)</f>
        <v>31980</v>
      </c>
      <c r="F68" s="58">
        <v>4797</v>
      </c>
      <c r="G68" s="58">
        <v>27183</v>
      </c>
      <c r="H68" s="46"/>
      <c r="I68" s="58"/>
      <c r="J68" s="46"/>
      <c r="K68" s="46"/>
      <c r="L68" s="46"/>
      <c r="M68" s="46"/>
      <c r="N68" s="46"/>
      <c r="O68" s="46"/>
      <c r="P68" s="46"/>
      <c r="Q68" s="46"/>
    </row>
    <row r="69" spans="1:19">
      <c r="A69" s="57"/>
      <c r="B69" s="5" t="s">
        <v>54</v>
      </c>
      <c r="C69" s="47"/>
      <c r="D69" s="98"/>
      <c r="E69" s="29">
        <f>SUM(F69:G69)</f>
        <v>553250</v>
      </c>
      <c r="F69" s="29">
        <v>93187.5</v>
      </c>
      <c r="G69" s="29">
        <v>460062.5</v>
      </c>
      <c r="H69" s="58"/>
      <c r="I69" s="58"/>
      <c r="J69" s="58"/>
      <c r="K69" s="58"/>
      <c r="L69" s="58"/>
      <c r="M69" s="58"/>
      <c r="N69" s="58"/>
      <c r="O69" s="58"/>
      <c r="P69" s="58"/>
      <c r="Q69" s="46"/>
    </row>
    <row r="70" spans="1:19" ht="12.75" customHeight="1">
      <c r="A70" s="80" t="s">
        <v>56</v>
      </c>
      <c r="B70" s="22" t="s">
        <v>25</v>
      </c>
      <c r="C70" s="83" t="s">
        <v>51</v>
      </c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</row>
    <row r="71" spans="1:19" ht="11.25" customHeight="1">
      <c r="A71" s="81"/>
      <c r="B71" s="21" t="s">
        <v>27</v>
      </c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124"/>
    </row>
    <row r="72" spans="1:19" ht="12.75" customHeight="1">
      <c r="A72" s="81"/>
      <c r="B72" s="20" t="s">
        <v>28</v>
      </c>
      <c r="C72" s="95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6"/>
    </row>
    <row r="73" spans="1:19" ht="12.75" customHeight="1">
      <c r="A73" s="81"/>
      <c r="B73" s="20" t="s">
        <v>29</v>
      </c>
      <c r="C73" s="95" t="s">
        <v>61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6"/>
    </row>
    <row r="74" spans="1:19" ht="12.75" customHeight="1">
      <c r="A74" s="81"/>
      <c r="B74" s="59" t="s">
        <v>30</v>
      </c>
      <c r="C74" s="50"/>
      <c r="D74" s="60" t="s">
        <v>40</v>
      </c>
      <c r="E74" s="61">
        <f t="shared" ref="E74:F74" si="5">SUM(E75:E77)</f>
        <v>2416397</v>
      </c>
      <c r="F74" s="61">
        <f t="shared" si="5"/>
        <v>67705.5</v>
      </c>
      <c r="G74" s="61">
        <f>SUM(G75:G77)</f>
        <v>2348691.5</v>
      </c>
      <c r="H74" s="61">
        <f>SUM(I74,M74)</f>
        <v>569088.5</v>
      </c>
      <c r="I74" s="61">
        <f>SUM(J74:L74)</f>
        <v>13204.5</v>
      </c>
      <c r="J74" s="61">
        <f>SUM(J75:J75)</f>
        <v>0</v>
      </c>
      <c r="K74" s="61">
        <f>SUM(K75:K75)</f>
        <v>0</v>
      </c>
      <c r="L74" s="30">
        <v>13204.5</v>
      </c>
      <c r="M74" s="61">
        <f>SUM(N74:Q74)</f>
        <v>555884</v>
      </c>
      <c r="N74" s="61">
        <f>SUM(N75:N75)</f>
        <v>0</v>
      </c>
      <c r="O74" s="61">
        <f>SUM(O75:O75)</f>
        <v>0</v>
      </c>
      <c r="P74" s="61">
        <f>SUM(P75:P75)</f>
        <v>0</v>
      </c>
      <c r="Q74" s="30">
        <v>555884</v>
      </c>
    </row>
    <row r="75" spans="1:19" ht="12.75" customHeight="1">
      <c r="A75" s="81"/>
      <c r="B75" s="52" t="s">
        <v>50</v>
      </c>
      <c r="C75" s="32"/>
      <c r="D75" s="7">
        <v>75075</v>
      </c>
      <c r="E75" s="30">
        <f>SUM(F75:G75)</f>
        <v>569088.5</v>
      </c>
      <c r="F75" s="30">
        <v>13204.5</v>
      </c>
      <c r="G75" s="30">
        <v>555884</v>
      </c>
      <c r="H75" s="32"/>
      <c r="I75" s="31"/>
      <c r="J75" s="32"/>
      <c r="K75" s="32"/>
      <c r="L75" s="32"/>
      <c r="M75" s="32"/>
      <c r="N75" s="32"/>
      <c r="O75" s="32"/>
      <c r="P75" s="32"/>
      <c r="Q75" s="32"/>
    </row>
    <row r="76" spans="1:19" ht="12.75" customHeight="1">
      <c r="A76" s="81"/>
      <c r="B76" s="52" t="s">
        <v>62</v>
      </c>
      <c r="C76" s="32"/>
      <c r="D76" s="7"/>
      <c r="E76" s="31">
        <f t="shared" ref="E76:E77" si="6">SUM(F76:G76)</f>
        <v>1158318.5</v>
      </c>
      <c r="F76" s="31">
        <v>53329</v>
      </c>
      <c r="G76" s="31">
        <v>1104989.5</v>
      </c>
      <c r="H76" s="32"/>
      <c r="I76" s="31"/>
      <c r="J76" s="32"/>
      <c r="K76" s="32"/>
      <c r="L76" s="32"/>
      <c r="M76" s="32"/>
      <c r="N76" s="32"/>
      <c r="O76" s="32"/>
      <c r="P76" s="32"/>
      <c r="Q76" s="32"/>
    </row>
    <row r="77" spans="1:19">
      <c r="A77" s="120"/>
      <c r="B77" s="62" t="s">
        <v>63</v>
      </c>
      <c r="C77" s="40"/>
      <c r="D77" s="63"/>
      <c r="E77" s="39">
        <f t="shared" si="6"/>
        <v>688990</v>
      </c>
      <c r="F77" s="39">
        <v>1172</v>
      </c>
      <c r="G77" s="39">
        <v>687818</v>
      </c>
      <c r="H77" s="40"/>
      <c r="I77" s="39"/>
      <c r="J77" s="40"/>
      <c r="K77" s="40"/>
      <c r="L77" s="40"/>
      <c r="M77" s="40"/>
      <c r="N77" s="40"/>
      <c r="O77" s="40"/>
      <c r="P77" s="40"/>
      <c r="Q77" s="40"/>
    </row>
    <row r="78" spans="1:19" ht="13.5" customHeight="1">
      <c r="A78" s="123" t="s">
        <v>53</v>
      </c>
      <c r="B78" s="123"/>
      <c r="C78" s="65"/>
      <c r="D78" s="65"/>
      <c r="E78" s="29">
        <f t="shared" ref="E78:Q78" si="7">SUM(E10,E40)</f>
        <v>17518865.780000001</v>
      </c>
      <c r="F78" s="29">
        <f t="shared" si="7"/>
        <v>5915669.0300000003</v>
      </c>
      <c r="G78" s="29">
        <f t="shared" si="7"/>
        <v>11603196.75</v>
      </c>
      <c r="H78" s="29">
        <f t="shared" si="7"/>
        <v>8846118.7300000004</v>
      </c>
      <c r="I78" s="29">
        <f t="shared" si="7"/>
        <v>2883120.4</v>
      </c>
      <c r="J78" s="29">
        <f t="shared" si="7"/>
        <v>0</v>
      </c>
      <c r="K78" s="29">
        <f t="shared" si="7"/>
        <v>0</v>
      </c>
      <c r="L78" s="29">
        <f t="shared" si="7"/>
        <v>2883120.4</v>
      </c>
      <c r="M78" s="29">
        <f t="shared" si="7"/>
        <v>5962998.3300000001</v>
      </c>
      <c r="N78" s="29">
        <f t="shared" si="7"/>
        <v>0</v>
      </c>
      <c r="O78" s="29">
        <f t="shared" si="7"/>
        <v>0</v>
      </c>
      <c r="P78" s="29">
        <f t="shared" si="7"/>
        <v>0</v>
      </c>
      <c r="Q78" s="29">
        <f t="shared" si="7"/>
        <v>5962998.3300000001</v>
      </c>
    </row>
    <row r="79" spans="1:19" ht="18" customHeight="1">
      <c r="S79" s="48"/>
    </row>
    <row r="80" spans="1:19" ht="18" customHeight="1">
      <c r="C80" s="122"/>
      <c r="D80" s="122"/>
      <c r="E80" s="13"/>
      <c r="F80" s="6"/>
      <c r="G80" s="6"/>
      <c r="S80" s="48"/>
    </row>
    <row r="81" spans="1:18" ht="18" customHeight="1">
      <c r="E81" s="13"/>
      <c r="F81" s="6"/>
      <c r="G81" s="6"/>
    </row>
    <row r="82" spans="1:18" ht="24" customHeight="1">
      <c r="E82" s="13"/>
      <c r="F82" s="6"/>
      <c r="G82" s="6"/>
      <c r="R82" s="6"/>
    </row>
    <row r="83" spans="1:18" ht="24" customHeight="1">
      <c r="A83" s="15"/>
      <c r="B83" s="1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6"/>
    </row>
    <row r="84" spans="1:18" ht="14.25" customHeight="1">
      <c r="A84" s="121"/>
      <c r="B84" s="121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6"/>
    </row>
    <row r="85" spans="1:18" ht="15" customHeight="1">
      <c r="A85" s="15"/>
      <c r="B85" s="1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6"/>
    </row>
    <row r="86" spans="1:18" ht="15" customHeight="1">
      <c r="C86" s="55"/>
      <c r="D86" s="55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6"/>
    </row>
    <row r="87" spans="1:18" ht="15" customHeight="1">
      <c r="B87" s="34"/>
      <c r="C87" s="54"/>
      <c r="D87" s="54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6"/>
    </row>
    <row r="88" spans="1:18" ht="13.5" customHeight="1">
      <c r="A88" s="119"/>
      <c r="B88" s="34"/>
      <c r="C88" s="55"/>
      <c r="D88" s="55"/>
      <c r="E88" s="16"/>
      <c r="F88" s="16"/>
      <c r="G88" s="16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6"/>
    </row>
    <row r="89" spans="1:18" ht="15" customHeight="1">
      <c r="A89" s="119"/>
      <c r="B89" s="34"/>
      <c r="C89" s="9"/>
      <c r="D89" s="8"/>
      <c r="E89" s="10"/>
      <c r="F89" s="10"/>
      <c r="G89" s="10"/>
      <c r="H89" s="8"/>
      <c r="I89" s="10"/>
      <c r="J89" s="8"/>
      <c r="K89" s="8"/>
      <c r="L89" s="8"/>
      <c r="M89" s="8"/>
      <c r="N89" s="8"/>
      <c r="O89" s="8"/>
      <c r="P89" s="8"/>
      <c r="Q89" s="8"/>
      <c r="R89" s="6"/>
    </row>
    <row r="90" spans="1:18" ht="12.75" customHeight="1">
      <c r="A90" s="119"/>
      <c r="B90" s="34"/>
      <c r="C90" s="8"/>
      <c r="D90" s="8"/>
      <c r="E90" s="10"/>
      <c r="F90" s="10"/>
      <c r="G90" s="8"/>
      <c r="H90" s="10"/>
      <c r="I90" s="10"/>
      <c r="J90" s="8"/>
      <c r="K90" s="8"/>
      <c r="L90" s="10"/>
      <c r="M90" s="10"/>
      <c r="N90" s="8"/>
      <c r="O90" s="8"/>
      <c r="P90" s="8"/>
      <c r="Q90" s="10"/>
      <c r="R90" s="6"/>
    </row>
    <row r="91" spans="1:18" ht="12.75" customHeight="1">
      <c r="A91" s="119"/>
      <c r="B91" s="34"/>
      <c r="C91" s="8"/>
      <c r="D91" s="8"/>
      <c r="E91" s="10"/>
      <c r="F91" s="10"/>
      <c r="G91" s="10"/>
      <c r="H91" s="8"/>
      <c r="I91" s="8"/>
      <c r="J91" s="8"/>
      <c r="K91" s="8"/>
      <c r="L91" s="8"/>
      <c r="M91" s="8"/>
      <c r="N91" s="8"/>
      <c r="O91" s="8"/>
      <c r="P91" s="8"/>
      <c r="Q91" s="8"/>
      <c r="R91" s="6"/>
    </row>
    <row r="92" spans="1:18" ht="12.75" customHeight="1">
      <c r="A92" s="119"/>
      <c r="B92" s="34"/>
      <c r="C92" s="8"/>
      <c r="D92" s="8"/>
      <c r="R92" s="6"/>
    </row>
    <row r="93" spans="1:18" ht="12.75" customHeight="1">
      <c r="A93" s="119"/>
      <c r="R93" s="6"/>
    </row>
    <row r="94" spans="1:18" ht="12.75" customHeight="1">
      <c r="A94" s="119"/>
      <c r="B94" s="12"/>
      <c r="R94" s="6"/>
    </row>
    <row r="95" spans="1:18" ht="12.75" customHeight="1">
      <c r="A95" s="119"/>
      <c r="B95" s="12"/>
      <c r="R95" s="6"/>
    </row>
    <row r="96" spans="1:18" ht="12.75" customHeight="1">
      <c r="A96" s="119"/>
      <c r="B96" s="12"/>
      <c r="R96" s="6"/>
    </row>
    <row r="97" spans="2:19" ht="12.75" customHeight="1">
      <c r="B97" s="12"/>
      <c r="R97" s="6"/>
    </row>
    <row r="98" spans="2:19" ht="12.75" customHeight="1">
      <c r="B98" s="12"/>
      <c r="R98" s="6"/>
    </row>
    <row r="99" spans="2:19" ht="12.75" customHeight="1">
      <c r="B99" s="12"/>
      <c r="R99" s="6"/>
    </row>
    <row r="100" spans="2:19" ht="12.75" customHeight="1">
      <c r="B100" s="12"/>
      <c r="R100" s="6"/>
    </row>
    <row r="101" spans="2:19" ht="12.75" customHeight="1">
      <c r="B101" s="12"/>
      <c r="R101" s="6"/>
    </row>
    <row r="102" spans="2:19" ht="12.75" customHeight="1">
      <c r="B102" s="12"/>
      <c r="R102" s="6"/>
    </row>
    <row r="103" spans="2:19" ht="12.75" customHeight="1">
      <c r="R103" s="6"/>
    </row>
    <row r="104" spans="2:19" ht="12.75" customHeight="1">
      <c r="R104" s="6"/>
    </row>
    <row r="105" spans="2:19" ht="12.75" customHeight="1">
      <c r="R105" s="6"/>
    </row>
    <row r="106" spans="2:19" ht="12.75" customHeight="1">
      <c r="R106" s="6"/>
    </row>
    <row r="107" spans="2:19" ht="12.75" customHeight="1">
      <c r="R107" s="6"/>
    </row>
    <row r="108" spans="2:19" ht="12.75" customHeight="1">
      <c r="R108" s="6"/>
    </row>
    <row r="109" spans="2:19" ht="12.75" customHeight="1">
      <c r="R109" s="6"/>
    </row>
    <row r="110" spans="2:19" ht="12.75" customHeight="1">
      <c r="R110" s="6"/>
    </row>
    <row r="111" spans="2:19" ht="14.25" customHeight="1"/>
    <row r="112" spans="2:19" ht="15" customHeight="1">
      <c r="S112" s="6"/>
    </row>
    <row r="113" spans="18:18" ht="15" customHeight="1"/>
    <row r="114" spans="18:18" ht="15" customHeight="1"/>
    <row r="115" spans="18:18" ht="15" customHeight="1"/>
    <row r="116" spans="18:18" ht="13.5" customHeight="1"/>
    <row r="118" spans="18:18">
      <c r="R118" s="6"/>
    </row>
    <row r="119" spans="18:18">
      <c r="R119" s="6"/>
    </row>
    <row r="120" spans="18:18">
      <c r="R120" s="6"/>
    </row>
    <row r="121" spans="18:18">
      <c r="R121" s="6"/>
    </row>
    <row r="133" spans="18:33" ht="12.75" customHeight="1"/>
    <row r="135" spans="18:33" ht="16.5" customHeight="1"/>
    <row r="136" spans="18:33">
      <c r="R136" s="9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</row>
    <row r="137" spans="18:33">
      <c r="R137" s="9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</row>
    <row r="138" spans="18:33">
      <c r="R138" s="9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</row>
    <row r="139" spans="18:33">
      <c r="R139" s="9"/>
      <c r="S139" s="118"/>
      <c r="T139" s="117"/>
      <c r="U139" s="117"/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/>
      <c r="AF139" s="117"/>
      <c r="AG139" s="117"/>
    </row>
    <row r="140" spans="18:33"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</row>
    <row r="152" spans="18:19" ht="12.75" customHeight="1"/>
    <row r="154" spans="18:19" ht="12.75" hidden="1" customHeight="1"/>
    <row r="155" spans="18:19" ht="12.75" customHeight="1"/>
    <row r="160" spans="18:19">
      <c r="R160" s="19"/>
      <c r="S160" s="19"/>
    </row>
    <row r="161" spans="18:19">
      <c r="R161" s="19"/>
      <c r="S161" s="19"/>
    </row>
    <row r="162" spans="18:19">
      <c r="R162" s="18"/>
      <c r="S162" s="18"/>
    </row>
    <row r="163" spans="18:19">
      <c r="R163" s="28"/>
      <c r="S163" s="19"/>
    </row>
    <row r="185" spans="18:18">
      <c r="R185" s="24"/>
    </row>
    <row r="186" spans="18:18">
      <c r="R186" s="25"/>
    </row>
    <row r="187" spans="18:18">
      <c r="R187" s="26"/>
    </row>
    <row r="188" spans="18:18" ht="12.75" customHeight="1">
      <c r="R188" s="27"/>
    </row>
  </sheetData>
  <mergeCells count="80">
    <mergeCell ref="D46:D47"/>
    <mergeCell ref="A63:A68"/>
    <mergeCell ref="C64:Q64"/>
    <mergeCell ref="C65:Q65"/>
    <mergeCell ref="A70:A77"/>
    <mergeCell ref="A84:B84"/>
    <mergeCell ref="C80:D80"/>
    <mergeCell ref="A78:B78"/>
    <mergeCell ref="C71:Q71"/>
    <mergeCell ref="C72:Q72"/>
    <mergeCell ref="C73:Q73"/>
    <mergeCell ref="C70:Q70"/>
    <mergeCell ref="S138:AG138"/>
    <mergeCell ref="S139:AG139"/>
    <mergeCell ref="S137:AG137"/>
    <mergeCell ref="S136:AG136"/>
    <mergeCell ref="A88:A96"/>
    <mergeCell ref="A1:Q1"/>
    <mergeCell ref="A3:A8"/>
    <mergeCell ref="B3:B8"/>
    <mergeCell ref="C3:C8"/>
    <mergeCell ref="D3:D8"/>
    <mergeCell ref="M6:Q6"/>
    <mergeCell ref="G4:G8"/>
    <mergeCell ref="H4:Q4"/>
    <mergeCell ref="H5:H8"/>
    <mergeCell ref="F4:F8"/>
    <mergeCell ref="E3:E8"/>
    <mergeCell ref="F3:G3"/>
    <mergeCell ref="M7:M8"/>
    <mergeCell ref="N7:Q7"/>
    <mergeCell ref="I7:I8"/>
    <mergeCell ref="H3:Q3"/>
    <mergeCell ref="C66:Q66"/>
    <mergeCell ref="D68:D69"/>
    <mergeCell ref="A50:A55"/>
    <mergeCell ref="A48:B48"/>
    <mergeCell ref="C48:D48"/>
    <mergeCell ref="C56:Q56"/>
    <mergeCell ref="C57:Q57"/>
    <mergeCell ref="C58:Q58"/>
    <mergeCell ref="C63:Q63"/>
    <mergeCell ref="D61:D62"/>
    <mergeCell ref="C50:Q50"/>
    <mergeCell ref="C51:Q51"/>
    <mergeCell ref="C52:Q52"/>
    <mergeCell ref="C53:Q53"/>
    <mergeCell ref="C59:Q59"/>
    <mergeCell ref="I5:Q5"/>
    <mergeCell ref="I6:L6"/>
    <mergeCell ref="C10:D10"/>
    <mergeCell ref="C42:Q42"/>
    <mergeCell ref="C43:Q43"/>
    <mergeCell ref="C34:Q34"/>
    <mergeCell ref="C35:Q35"/>
    <mergeCell ref="C11:Q11"/>
    <mergeCell ref="C12:Q12"/>
    <mergeCell ref="C13:Q13"/>
    <mergeCell ref="C14:Q14"/>
    <mergeCell ref="C18:Q18"/>
    <mergeCell ref="C19:Q19"/>
    <mergeCell ref="C20:Q20"/>
    <mergeCell ref="C21:Q21"/>
    <mergeCell ref="C27:Q27"/>
    <mergeCell ref="C16:C17"/>
    <mergeCell ref="A56:A62"/>
    <mergeCell ref="A41:A47"/>
    <mergeCell ref="C41:Q41"/>
    <mergeCell ref="J7:L7"/>
    <mergeCell ref="C44:Q44"/>
    <mergeCell ref="A11:A17"/>
    <mergeCell ref="A18:A26"/>
    <mergeCell ref="A27:A33"/>
    <mergeCell ref="C28:Q28"/>
    <mergeCell ref="C29:Q29"/>
    <mergeCell ref="C30:Q30"/>
    <mergeCell ref="C32:C33"/>
    <mergeCell ref="C36:Q36"/>
    <mergeCell ref="C37:Q37"/>
    <mergeCell ref="A34:A39"/>
  </mergeCells>
  <phoneticPr fontId="20" type="noConversion"/>
  <pageMargins left="0.19685039370078741" right="0.15748031496062992" top="0.6692913385826772" bottom="0.31496062992125984" header="0.27559055118110237" footer="0.31496062992125984"/>
  <pageSetup paperSize="9" firstPageNumber="0" orientation="landscape" r:id="rId1"/>
  <headerFooter alignWithMargins="0"/>
  <rowBreaks count="2" manualBreakCount="2">
    <brk id="33" max="16383" man="1"/>
    <brk id="6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</dc:creator>
  <cp:lastModifiedBy>HK</cp:lastModifiedBy>
  <cp:lastPrinted>2014-01-15T07:11:26Z</cp:lastPrinted>
  <dcterms:created xsi:type="dcterms:W3CDTF">2009-10-07T13:29:11Z</dcterms:created>
  <dcterms:modified xsi:type="dcterms:W3CDTF">2014-01-30T07:21:08Z</dcterms:modified>
</cp:coreProperties>
</file>